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526"/>
  <workbookPr/>
  <mc:AlternateContent xmlns:mc="http://schemas.openxmlformats.org/markup-compatibility/2006">
    <mc:Choice Requires="x15">
      <x15ac:absPath xmlns:x15ac="http://schemas.microsoft.com/office/spreadsheetml/2010/11/ac" url="G:\Search Consultancy\LOPENDE PROJECTEN\29.25.00055 NMD Actualisering forfaitaire waardes einde leven (project 3b)\1. Inventarisatie\Uitwerking\"/>
    </mc:Choice>
  </mc:AlternateContent>
  <xr:revisionPtr revIDLastSave="0" documentId="13_ncr:1_{053FB47B-8C15-41D8-8F5B-E306946179DE}" xr6:coauthVersionLast="47" xr6:coauthVersionMax="47" xr10:uidLastSave="{00000000-0000-0000-0000-000000000000}"/>
  <bookViews>
    <workbookView xWindow="-28920" yWindow="-6390" windowWidth="29040" windowHeight="15720" tabRatio="796" xr2:uid="{9927F07C-67FA-445E-8A99-0026FD0E8B7A}"/>
  </bookViews>
  <sheets>
    <sheet name="EOL invulling totaal" sheetId="21" r:id="rId1"/>
    <sheet name="SP0 punt einde afval her" sheetId="24" r:id="rId2"/>
    <sheet name="SP0 punt einde afval Rec" sheetId="10" r:id="rId3"/>
    <sheet name="SP 1 Verdeling EOL" sheetId="12" r:id="rId4"/>
    <sheet name="SP 2 EOL efficientie " sheetId="13" r:id="rId5"/>
    <sheet name="SP 3 hergebruik" sheetId="14" r:id="rId6"/>
    <sheet name="SP 4 recycling" sheetId="15" r:id="rId7"/>
    <sheet name="SP 5 AVI" sheetId="16" r:id="rId8"/>
  </sheets>
  <definedNames>
    <definedName name="_ftn1" localSheetId="3">'SP 1 Verdeling EOL'!$E$27</definedName>
    <definedName name="_ftn1" localSheetId="4">'SP 2 EOL efficientie '!#REF!</definedName>
    <definedName name="_ftn1" localSheetId="5">'SP 3 hergebruik'!#REF!</definedName>
    <definedName name="_ftn1" localSheetId="6">'SP 4 recycling'!#REF!</definedName>
    <definedName name="_ftn1" localSheetId="7">'SP 5 AVI'!#REF!</definedName>
    <definedName name="_ftnref1" localSheetId="3">'SP 1 Verdeling EOL'!$F$17</definedName>
    <definedName name="_ftnref1" localSheetId="4">'SP 2 EOL efficientie '!#REF!</definedName>
    <definedName name="_ftnref1" localSheetId="5">'SP 3 hergebruik'!#REF!</definedName>
    <definedName name="_ftnref1" localSheetId="6">'SP 4 recycling'!#REF!</definedName>
    <definedName name="_ftnref1" localSheetId="7">'SP 5 AVI'!#REF!</definedName>
    <definedName name="_Toc149053134" localSheetId="5">'SP 3 hergebruik'!$D$22</definedName>
    <definedName name="_Toc149053134" localSheetId="6">'SP 4 recycling'!$D$20</definedName>
    <definedName name="_Toc149053134" localSheetId="7">'SP 5 AVI'!#REF!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 i="21" l="1"/>
  <c r="H13" i="21"/>
  <c r="H11" i="21"/>
  <c r="F11" i="21"/>
  <c r="H35" i="21"/>
  <c r="F35" i="21"/>
  <c r="H32" i="21" l="1"/>
  <c r="H31" i="21"/>
  <c r="H26" i="21"/>
  <c r="H25" i="21"/>
  <c r="H24" i="21"/>
  <c r="H23" i="21"/>
  <c r="H18" i="21"/>
  <c r="H19" i="21"/>
  <c r="H20" i="21"/>
  <c r="H17" i="21"/>
  <c r="H15" i="21"/>
  <c r="H14" i="21"/>
  <c r="F59" i="12"/>
  <c r="H34" i="21"/>
  <c r="H29" i="21"/>
  <c r="H30" i="21"/>
  <c r="F29" i="21"/>
  <c r="F30" i="21"/>
  <c r="F23" i="21"/>
  <c r="F24" i="21"/>
  <c r="F34" i="21"/>
  <c r="F31" i="21"/>
  <c r="F25" i="21"/>
  <c r="F22" i="21"/>
  <c r="F12" i="21"/>
  <c r="F13" i="21"/>
  <c r="F28" i="21"/>
  <c r="F14" i="21"/>
  <c r="E37" i="15"/>
  <c r="F32" i="21" s="1"/>
  <c r="H34" i="15"/>
  <c r="H33" i="15"/>
  <c r="H32" i="15"/>
  <c r="H31" i="15"/>
  <c r="H30" i="15"/>
  <c r="H39" i="14"/>
  <c r="H38" i="14"/>
  <c r="H37" i="14"/>
  <c r="H36" i="14"/>
  <c r="H35" i="14"/>
  <c r="E42" i="14" s="1"/>
  <c r="F26" i="21" s="1"/>
  <c r="E15" i="13"/>
  <c r="E14" i="13"/>
  <c r="E13" i="13"/>
  <c r="E12" i="13"/>
  <c r="E11" i="13"/>
  <c r="E31" i="13" s="1"/>
  <c r="F15" i="21" s="1"/>
  <c r="E34" i="13" l="1"/>
  <c r="F19" i="21" s="1"/>
  <c r="E35" i="13"/>
  <c r="F20" i="21" s="1"/>
  <c r="E33" i="13"/>
  <c r="F18" i="21" s="1"/>
  <c r="E16" i="13"/>
  <c r="E32" i="13"/>
  <c r="F17" i="21" s="1"/>
  <c r="E36" i="13" l="1"/>
</calcChain>
</file>

<file path=xl/sharedStrings.xml><?xml version="1.0" encoding="utf-8"?>
<sst xmlns="http://schemas.openxmlformats.org/spreadsheetml/2006/main" count="533" uniqueCount="306">
  <si>
    <t>Totaal</t>
  </si>
  <si>
    <t>stort</t>
  </si>
  <si>
    <t>EOL samenvatting per stroom</t>
  </si>
  <si>
    <t>Omschrijving van de benodigde gegevens voor fortaire EOL scenario's</t>
  </si>
  <si>
    <t>Gele velden moeten door de invuller per EOL worden ingevuld, de donker gele velden linken naar de achterliggende onderbouwingsbladen</t>
  </si>
  <si>
    <t>Omschrijving</t>
  </si>
  <si>
    <t>waarde</t>
  </si>
  <si>
    <t>Eenheid</t>
  </si>
  <si>
    <t>Onderbouwing</t>
  </si>
  <si>
    <t>Algemene input</t>
  </si>
  <si>
    <t>nr einde afval stroom</t>
  </si>
  <si>
    <t>nvt</t>
  </si>
  <si>
    <t>stroom omschrijving</t>
  </si>
  <si>
    <t>specificatie omschrijving</t>
  </si>
  <si>
    <t>Locatie/Toepassingsgebied</t>
  </si>
  <si>
    <t>Alleen invullen als het onderscheidend is voor het EOL scenario.</t>
  </si>
  <si>
    <t xml:space="preserve">Bevestigingen </t>
  </si>
  <si>
    <t xml:space="preserve">Bouw- en milieutechnische  kwaliteit </t>
  </si>
  <si>
    <t>% verlies tijdens gebruiksfase</t>
  </si>
  <si>
    <t>percentage</t>
  </si>
  <si>
    <t xml:space="preserve">Zie excel sheet link, tabblad SP1 </t>
  </si>
  <si>
    <t>% wat blijft zitten zitten</t>
  </si>
  <si>
    <t>Netto Verdeling EOL</t>
  </si>
  <si>
    <t>% stort</t>
  </si>
  <si>
    <t>Zie excel sheet link, tabblad SP1 en SP 2</t>
  </si>
  <si>
    <t>% verbranding (AVI)</t>
  </si>
  <si>
    <t>% recycling</t>
  </si>
  <si>
    <t>% hergebruik</t>
  </si>
  <si>
    <t>Hergebruik</t>
  </si>
  <si>
    <t>Punt einde afval bij hergebruik</t>
  </si>
  <si>
    <t>Zie excel sheet link, tabblad SP0 punt einde afval, vul deze per case in</t>
  </si>
  <si>
    <t>Proces hergebruik in C3 (voor Punt einde afval)</t>
  </si>
  <si>
    <t>Ecoinvent/NMD profiel</t>
  </si>
  <si>
    <t>Zie excel sheet link, tabblad SP3</t>
  </si>
  <si>
    <t>Proces hergebruik in D (na Punt einde afval)</t>
  </si>
  <si>
    <t>Uitgespaard product</t>
  </si>
  <si>
    <t>Kwaliteitsfactor hergebruik</t>
  </si>
  <si>
    <t>Recyclycing</t>
  </si>
  <si>
    <t>Punt einde afval bij recycling</t>
  </si>
  <si>
    <t>omschrijving</t>
  </si>
  <si>
    <t>Proces recycling in C3 (voor Punt einde afval)</t>
  </si>
  <si>
    <t>Zie excel sheet link, tabblad SP4</t>
  </si>
  <si>
    <t>Proces recycling in D (na Punt einde afval)</t>
  </si>
  <si>
    <t xml:space="preserve">Grondstofequivalent uitgespaard </t>
  </si>
  <si>
    <t>Kwaliteitsfactor gronfstof equivalent</t>
  </si>
  <si>
    <t>Verbranding</t>
  </si>
  <si>
    <t>Energie Inhoud in MJ</t>
  </si>
  <si>
    <t>MJ per kg</t>
  </si>
  <si>
    <t>Zie excel sheet link, tabblad SP5</t>
  </si>
  <si>
    <t>Is het een profiel fossiel of hernieuwbaar</t>
  </si>
  <si>
    <t>dropdown hernieuwbaar (o.a. biobased) of fossiel (niet hernieuwbaar)</t>
  </si>
  <si>
    <t>Stort</t>
  </si>
  <si>
    <t xml:space="preserve">Stort profiel </t>
  </si>
  <si>
    <t>onderbouwing van het stort profiel</t>
  </si>
  <si>
    <t>Invulsheet Stappenplan Bepaling Punt Einde Afval</t>
  </si>
  <si>
    <t>Doel van het stappenplan is om het punt einde afval te bepalen. Door het volgen van de stappen hieronder zou het punt einde afval in de laatste stap beschreven kunnen worden.</t>
  </si>
  <si>
    <t xml:space="preserve">Materiaal: </t>
  </si>
  <si>
    <t>Verwerking:</t>
  </si>
  <si>
    <t>Maak een keuze</t>
  </si>
  <si>
    <t>Stap 1:</t>
  </si>
  <si>
    <t>Hoe is de stroom ontstaan?</t>
  </si>
  <si>
    <t>Bij voortgezet gebruik</t>
  </si>
  <si>
    <t>Zie B6.2.1 LAP</t>
  </si>
  <si>
    <t>Stap 2:</t>
  </si>
  <si>
    <t>Beschrijf het specifieke doel van de secundaire grondstof</t>
  </si>
  <si>
    <r>
      <rPr>
        <b/>
        <sz val="8"/>
        <color theme="1"/>
        <rFont val="Arial"/>
        <family val="2"/>
      </rPr>
      <t xml:space="preserve">1.  </t>
    </r>
    <r>
      <rPr>
        <sz val="8"/>
        <color theme="1"/>
        <rFont val="Arial"/>
        <family val="2"/>
      </rPr>
      <t xml:space="preserve">Is er een primair(e) grondstof/materiaal die/dat met hetzelfde doel wordt ingezet als voor de/het secundair(e) grondstof/materiaal wordt gedaan? </t>
    </r>
  </si>
  <si>
    <t>Antwoord</t>
  </si>
  <si>
    <r>
      <t>2.</t>
    </r>
    <r>
      <rPr>
        <sz val="8"/>
        <color theme="1"/>
        <rFont val="Arial"/>
        <family val="2"/>
      </rPr>
      <t xml:space="preserve">  Is de behoefte voor de/het secundair(e) grondstof/materiaal er ook zonder het bestaan van de/het secundair(e) grondstof/materiaal? En is het doel dus niet in het leven geroepen om de afvalstof een grondstof/materiaal te kunnen noemen?</t>
    </r>
  </si>
  <si>
    <r>
      <rPr>
        <b/>
        <sz val="8"/>
        <color theme="1"/>
        <rFont val="Arial"/>
        <family val="2"/>
      </rPr>
      <t xml:space="preserve">3.  </t>
    </r>
    <r>
      <rPr>
        <sz val="8"/>
        <color theme="1"/>
        <rFont val="Arial"/>
        <family val="2"/>
      </rPr>
      <t>Voldoet de/het secundair(e) grondstof/materiaal aan de eisen die ook gesteld worden aan de/het primair(e) grondstof/materiaal in die toepassing?</t>
    </r>
  </si>
  <si>
    <r>
      <rPr>
        <b/>
        <sz val="8"/>
        <color theme="1"/>
        <rFont val="Arial"/>
        <family val="2"/>
      </rPr>
      <t xml:space="preserve">4.  </t>
    </r>
    <r>
      <rPr>
        <sz val="8"/>
        <color theme="1"/>
        <rFont val="Arial"/>
        <family val="2"/>
      </rPr>
      <t>Voldoet de/het secundair(e) grondstof/materiaal aan de Nederlandse kaders, zoals wet- en regelgeving van afval en bouwstoffen?</t>
    </r>
  </si>
  <si>
    <t>https://lap3.nl/beleidskader/deel-b-afvalbeheer/b6-onderscheid</t>
  </si>
  <si>
    <t>Stap 3:</t>
  </si>
  <si>
    <t>Ga na of er op nationaal en/of Europees niveau criteria voor het einde afvalpunt zijn uitgewerkt.</t>
  </si>
  <si>
    <t>Er zijn  nationaal en/of Europees niveau WEL criteria voor het einde afvalpunt uitgewerkt.</t>
  </si>
  <si>
    <t>Ga naar stap 5 en onderbouw het punt einde afval.</t>
  </si>
  <si>
    <t>Stap 4:</t>
  </si>
  <si>
    <t>Toon aan dat er een markt is voor de secundaire grondstof</t>
  </si>
  <si>
    <t>Markt</t>
  </si>
  <si>
    <r>
      <rPr>
        <b/>
        <sz val="8"/>
        <color theme="1"/>
        <rFont val="Arial"/>
        <family val="2"/>
      </rPr>
      <t xml:space="preserve">1.  </t>
    </r>
    <r>
      <rPr>
        <sz val="8"/>
        <color theme="1"/>
        <rFont val="Arial"/>
        <family val="2"/>
      </rPr>
      <t>Zijn er minstens twee concurrerende marktpartijen waarin de afname en het gebruik van de beoogde toepassing zeker is? Of zijn er meerdere mogelijkheden om het materiaal af te kunnen zetten, zodat het eventueel wegvallen van de actuele afnemer geen belemmering voor de afzet oplevert? (maak aannemelijk door informatie over de handel in het materiaal op een nationale en internationale markt).</t>
    </r>
  </si>
  <si>
    <r>
      <rPr>
        <b/>
        <sz val="8"/>
        <color theme="1"/>
        <rFont val="Arial"/>
        <family val="2"/>
      </rPr>
      <t xml:space="preserve">2.  </t>
    </r>
    <r>
      <rPr>
        <sz val="8"/>
        <color theme="1"/>
        <rFont val="Arial"/>
        <family val="2"/>
      </rPr>
      <t>Is de marktwaarde groter dan € 0,00? (toon aan wat de marktwaarde is van het materiaal, bijvoorbeeld door middel van een offerte of een factuur)</t>
    </r>
  </si>
  <si>
    <r>
      <rPr>
        <b/>
        <sz val="8"/>
        <color theme="1"/>
        <rFont val="Arial"/>
        <family val="2"/>
      </rPr>
      <t xml:space="preserve">3.  </t>
    </r>
    <r>
      <rPr>
        <sz val="8"/>
        <color theme="1"/>
        <rFont val="Arial"/>
        <family val="2"/>
      </rPr>
      <t xml:space="preserve">Is er structureel – dat wil zeggen over een langere periode – project-overstijgend - en dus niet slechts in een specifiek geval of een groep van projecten – vraag naar het materiaal? (Is er een contract met een bedrijf dat het secundaire materiaal gaat gebruiken?) </t>
    </r>
  </si>
  <si>
    <r>
      <rPr>
        <b/>
        <sz val="8"/>
        <color theme="1"/>
        <rFont val="Arial"/>
        <family val="2"/>
      </rPr>
      <t xml:space="preserve">4.  </t>
    </r>
    <r>
      <rPr>
        <sz val="8"/>
        <color theme="1"/>
        <rFont val="Arial"/>
        <family val="2"/>
      </rPr>
      <t>Kan de hoeveelheid materiaal die vrijkomt in een (retour)systeem als secundair materiaal ook minimaal in die hoeveelheid toegepast worden in een volgend productsysteem? (Indien dat niet kan, dan moet worden gerekend met de hoeveelheid secundair materiaal die toegepast kan worden in een volgend systeem).</t>
    </r>
  </si>
  <si>
    <t>ZZS</t>
  </si>
  <si>
    <t>Zijn er Zeer Zorgwekkende Stoffen (ZZS) aanwezig?</t>
  </si>
  <si>
    <t>nee</t>
  </si>
  <si>
    <t>POP's ≥ risicogrenzen opgenomen in Annex IV POP verordening?</t>
  </si>
  <si>
    <t>n.v.t.</t>
  </si>
  <si>
    <t>Individuele ZZS ≥ 0,1%?</t>
  </si>
  <si>
    <t>Is er een vergunning verleend?</t>
  </si>
  <si>
    <t>Gelden er specifieke ZZS concentratiegrenswaarden voor de beoogde toepassing?</t>
  </si>
  <si>
    <t>Overschrijding toepassing specifieke ZZS concentratiegrenswaarde?</t>
  </si>
  <si>
    <t>Hergebruik voor beoogde toepassing toegestaan mbt ZZS content?</t>
  </si>
  <si>
    <t>Conclusie:</t>
  </si>
  <si>
    <t>Stap 5:</t>
  </si>
  <si>
    <t>Bepaal het punt einde afval:</t>
  </si>
  <si>
    <t/>
  </si>
  <si>
    <t>Invulsheet  Verwerkingsscenario’s einde leven</t>
  </si>
  <si>
    <t>Voorbeeld</t>
  </si>
  <si>
    <t>Einde leven stroom</t>
  </si>
  <si>
    <t>vul hier de naam van de materiaal stroom in</t>
  </si>
  <si>
    <t>Bepaal verdeling tussen hergebruik, recycling, stort en laten zitten</t>
  </si>
  <si>
    <t>Per verwerkingsscenario’s einde leven worden de randvoorwaarde kwalitatief vastgelegd, voor de hiernaast genoemde relevante randvoorwaarde voor het betreffende product. Met relevant wordt bedoeld dat alleen wanneer een randvoorwaarde effect heeft op het einde levensscenario deze meegenomen moet worden. Voor bijvoorbeeld een binnenmuur is het niet relevant om randvoorwaarden voor het buitenklimaat op te nemen. Indien een randvoorwaarde niet relevant is moet dit wel worden onderbouwd.</t>
  </si>
  <si>
    <t xml:space="preserve">Voorbeelden van randvoorwaarde </t>
  </si>
  <si>
    <t xml:space="preserve">Bepaal de onderstaande verdeling tussen de einde levensscenario's </t>
  </si>
  <si>
    <t xml:space="preserve">Einde levensscenario's </t>
  </si>
  <si>
    <t>Substap:</t>
  </si>
  <si>
    <t>Verlies tijdens gebruiksfase</t>
  </si>
  <si>
    <t>2.1.</t>
  </si>
  <si>
    <t>Het percentage dat tijdens de gebruiksfase uitloogt, emitteert of op een andere manier verloren gaat. Het verloren materiaal /product komt  dus niet in de einde levensfase terecht, maar moet wel meegenomen worden in de massa balans voor module D. Dit is alleen nodig wanneer de er meer dan 1% wordt verloren.</t>
  </si>
  <si>
    <t>Het percentage dat van stalen damwanden afroest tijdens de gebruiksfase.</t>
  </si>
  <si>
    <t>blijft zitten</t>
  </si>
  <si>
    <t>2.2.</t>
  </si>
  <si>
    <t>Het percentage dat aan het einde leven blijft zitten, zonder dat er nog een (constructieve) functie wordt vervult. Het verloren materiaal/product komt  dus niet in de einde levensfase terecht, maar moet wel meegenomen worden in de massabalans voor module D.</t>
  </si>
  <si>
    <t xml:space="preserve">Voorbeeld 1: Een funderingspaal die aan het einde levensfase niet verwijderd wordt maar zonder functie in de grond wordt achtergelaten. Voorbeeld 2: Damwanden die tot een bepaalde hoogte worden afgebrand en in de grond achterblijven. </t>
  </si>
  <si>
    <t>2.3.</t>
  </si>
  <si>
    <t>Het percentage dat hergebruikt wordt en als product weer terug de keten in gaat.</t>
  </si>
  <si>
    <t>Bijvoorbeeld een houtproduct dat wordt verbrand.</t>
  </si>
  <si>
    <t>Recycling</t>
  </si>
  <si>
    <t>Het percentage dat gerecycled wordt en als grondstof weer terug de keten in gaat.</t>
  </si>
  <si>
    <t>Bijvoorbeeld de stort van afvalstromen verontreinigde grond.</t>
  </si>
  <si>
    <t xml:space="preserve">AVI </t>
  </si>
  <si>
    <t xml:space="preserve">Het percentage van het materiaal/product dat verwerkt wordt in een Afvalverbrandingsinstallatie (AVI). </t>
  </si>
  <si>
    <t>Het percentage dat in de einde levensfase gestort wordt op een stortplaats.</t>
  </si>
  <si>
    <t>Substap 2.1.</t>
  </si>
  <si>
    <t>Bepaal het percentage verlies tijdens de gebruiksfase:</t>
  </si>
  <si>
    <r>
      <t xml:space="preserve">Onderbouw o.b.v. de locatie en de eventuele andere relevante randvoorwaarden het percentage dat verloren gaat. Het betreft hier de emissies, uitloging, erosie, slijtage, etc. Deze verlaten het systeem in module B en komen niet in de einde levensfase terecht. Deze verliezen worden in B1  gedeclareerd. 
De emissies, zoals uitloging, erosie en slijtage, moeten worden onderbouwd doormiddel van technische documentatie en/of branche rapporten die van toepassing zijn voor de gestelde randvoorwaarde. 
</t>
    </r>
    <r>
      <rPr>
        <sz val="8"/>
        <color rgb="FFFF0000"/>
        <rFont val="Arial"/>
        <family val="2"/>
      </rPr>
      <t xml:space="preserve">Let op! dit is een percentage dat los staat van de overige percentages, omdat het in een eerdere fase plaatsvindt. De overige fases tellen op tot 100%. Omdat het percentage verlies tijdens gebruiksfase eerder plaats vindt wordt het niet opgeteld bij het einde levensscenario, maar is het wel van belang voor de hoeveelheid materiaal wat wordt doorgegeven naar een volgende cycli in module D. </t>
    </r>
  </si>
  <si>
    <t>Substap 2.2.</t>
  </si>
  <si>
    <t>Bepaal het percentage wat blijft zitten.</t>
  </si>
  <si>
    <t>Deze stap is alleen van toepassing voor producten en materialen die zich onder het maaiveld bevinden. Materialen onder de grond zoals funderingspalen of funderingsankers kunnen (deels) blijven zitten, en worden niet verwerkt als afval. Deze kunnen worden beschouwd als gestort zonder transport.
Hierbij kan het pragmatische uitgangspunt worden gehanteerd dat alles wat boven water en/of grond plaats vindt volledig wordt verwerkt als afval, en de rest blijft zitten.
Er zijn geen statistische gegevens van percentages van bouwmaterialen die blijven zitten. Volgens de Praktijkgids milieuregelgeving in het bouwproces (Konning, 2014) wordt ongeveer 70% van de funderingsmaterialen bij sloop niet verwijderd. Uit de praktijk blijkt echter dat 90% van de groutankers blijft zitten. Voorstel is, om als worstcase benadering voor alle funderingsmaterialen, ervan uit te gaan dat 90% blijft zitten en de rest wordt verwerkt als afval.
Indien ervoor een specifiek geval aangetoond kan worden dat dit percentage hoger of lager ligt dan kan dit worden aangepast. Hiervoor moet het niet alleen technologisch mogelijk zijn, maar moet ook worden aangetoond dat dit een realistisch scenario is, dit kan doormiddel van (op voorkeursvolgorde):
1.	Een wettelijke of gemeentelijke eis dat het product verwijderd moet worden onder bepaalde voorwaarden;
2.	Dat er een financiële prikkel is om ze te verwijderen, omdat het bijvoorbeeld duurder is om te laten zitten dan te verwijderen. Dit moet worden aangetoond op basis van relevante voorbeeldsituaties.
Indien er bij de producten die blijven zitten na einde levensfase nog emissies (uitloging, degradaties) plaats vinden dan moet dit worden meegenomen.</t>
  </si>
  <si>
    <t>Substap 2.3.</t>
  </si>
  <si>
    <t>Bepaal Verdeling in % stort/verbranding/recycling/hergebruik:</t>
  </si>
  <si>
    <t xml:space="preserve">Als “worst case” benadering in lijn met de EN-15804 (paragraaf 6.3.9) wordt de actuele stand van zaken m.b.t. de  verdeling van het einde levensfase meegenomen. Voor het bepalen van de verdeling wordt de volgende voorkeursvolgorde gehanteerd:
	 1: onafhankelijke bronnen van overheden (bijvoorbeeld LAP3, sectorplannen, stortverboden afvalstoffen), onderzoekinstellingen (CBS) of documenten waarin de verdeling van het de bepaalde materiaalstroom is onderzocht ;
	 2: brancherapporten van afvalverwerkers waarin de betreffende afvalstroom wordt beschouwd;
	 3: rapporten, ketenanalyses en/of duurzaamheidsverslagen van specifieke afvalverwerkers;
	 4: Indien bovenstaande opties geen resultaat opleveren, raadplaag drie onafhankelijke maar relevante sloopbedrijven/afvalverwerkers met de vraag naar de huidige verwerking van een specifieke materiaalstroom en neem hier een representatief gemiddelde van. Bereken het gemiddelde hiervan op basis van hoofdstuk “2.6.3.7. Selectie van data” uit de Bepalingsmethode(Stichting Nationale Milieudatabase, 2022). 
 5: Indien de laatste optie ook geen resultaat oplevert maak dan een inschatting o.b.v. het technische meest vergelijkbare materiaal (bepaal dit in overleg met een expert op het betreffende materiaalgebied) en hanteer voor dit nieuwe materiaal dezelfde voorkeursvolgorde. </t>
  </si>
  <si>
    <t>Omschrijving van de verschillende einde levensscenario's</t>
  </si>
  <si>
    <t>Resultaat:</t>
  </si>
  <si>
    <t>Deze stappen leveren de volgende resultaten op:</t>
  </si>
  <si>
    <t>Onderstaande tabel ingevuld met daarin de kwalitieve omschrijving van de randvoorwaarde en de daarbijhorende onderbouwingen:</t>
  </si>
  <si>
    <t xml:space="preserve">Randvoorwaarde </t>
  </si>
  <si>
    <t>Omschrijving van randvoorwaardelijke kenmerken</t>
  </si>
  <si>
    <t>Locatie/toepassingsgebied</t>
  </si>
  <si>
    <t>Onderstaande tabel ingevuld met daarin de verdeling van de verschillende einde levensscenario's incl. de gehanteerde bronnen</t>
  </si>
  <si>
    <t>%</t>
  </si>
  <si>
    <t>Gehanteerde bron</t>
  </si>
  <si>
    <t>AVI</t>
  </si>
  <si>
    <t xml:space="preserve">Check totaal </t>
  </si>
  <si>
    <t>check of blijft zitten + hergebruik + recycling + AVI + stort uitkomt op 100%.</t>
  </si>
  <si>
    <t>Invulsheet  Recyclingsefficientie</t>
  </si>
  <si>
    <t xml:space="preserve">Efficientie in einde levensscenario's </t>
  </si>
  <si>
    <t xml:space="preserve">Vul in onderstaand schema de efficientieverliezen (gele cellen) in, indien er afgeweken wordt van de forfaitaire waardes. </t>
  </si>
  <si>
    <t xml:space="preserve">Stap 1: </t>
  </si>
  <si>
    <t>Input bruto einde levensscenario (automatische overgenomen uit tabblad SP 1)</t>
  </si>
  <si>
    <t>Fictief voorbeeld voor beton wat 50% hergebruikt wordt 48% wordt gerecyceld en 2% wordt gestort</t>
  </si>
  <si>
    <t>Waarde</t>
  </si>
  <si>
    <t>Onderbouwing/berekening</t>
  </si>
  <si>
    <t>% Blijft zitten</t>
  </si>
  <si>
    <t>Bruto eindelevensscenario zonder efficiënte verlies, wordt overgenomen uit resultaat tabblad SP 1</t>
  </si>
  <si>
    <t>% Hergebruik</t>
  </si>
  <si>
    <t>% Recycling</t>
  </si>
  <si>
    <t>% Verbranding</t>
  </si>
  <si>
    <t>% Stort</t>
  </si>
  <si>
    <t>Moet 100% zijn, indien correct ingevuld in tabblad 1</t>
  </si>
  <si>
    <t xml:space="preserve">Voor de verschillende efficiëntieverliezen stellen we voor om forfaitair 5% te hanteren als representatieve (en waarschijnlijk worst case) benadering. Doormiddel van technische documentatie van representatieve afvalverwerkingsprocessen kan hiervan worden afgeweken. LET OP! In sommige bron data zit al een efficientie verlies opgenomen.
Indien een bepaalde efficiëntie stap niet plaatsvindt kan deze op 0 worden gezet. Stel bijvoorbeeld bij het hergebruik van beton vindt er geen efficiëntieverlies plaats die naar verbranding toe gaat, dan kan deze op 0 worden gezet. </t>
  </si>
  <si>
    <t>efficiëntieverliezen</t>
  </si>
  <si>
    <t>Efficientieverliezen</t>
  </si>
  <si>
    <t>Omschrijving van de efficientie verliezen</t>
  </si>
  <si>
    <t>Onderbouwing + Bron</t>
  </si>
  <si>
    <t>efficiëntieverlies hergebruik naar recycling</t>
  </si>
  <si>
    <t>fictief voorbeeld voor het hergebruiken van beton waarbij 5% verlies optreed wat naar recycling toe gaat.</t>
  </si>
  <si>
    <t>efficiëntieverlies hergebruik naar verbranding</t>
  </si>
  <si>
    <t>Wordt uiteindelijk niks verbrand, dus er treden ook geen efficientie verliezen op.</t>
  </si>
  <si>
    <t>efficiëntieverlies hergebruik naar stort</t>
  </si>
  <si>
    <t>fictief voorbeeld voor het hergebruiken van beton waarbij 1% verlies optreed wat naar de stort toe gaat.</t>
  </si>
  <si>
    <t>efficiëntieverlies recycling naar verbranding</t>
  </si>
  <si>
    <t>efficiëntieverlies recycling naar stort</t>
  </si>
  <si>
    <t>fictief voorbeeld voor het recyclen van beton waarbij 1% verlies optreed wat naar stort toe gaat.</t>
  </si>
  <si>
    <t xml:space="preserve">   </t>
  </si>
  <si>
    <t>efficiëntieverlies  verbranding naar stort</t>
  </si>
  <si>
    <t>zit al in het verbrandingsproces.</t>
  </si>
  <si>
    <t>Resultaat Netto verdeling einde levensscenario</t>
  </si>
  <si>
    <t>Netto waarde</t>
  </si>
  <si>
    <t>Achterliggende berekening</t>
  </si>
  <si>
    <t>Netto laten zitten</t>
  </si>
  <si>
    <t>+ Percentage wat blijft zitten</t>
  </si>
  <si>
    <t>Totaal percentage hergebruik</t>
  </si>
  <si>
    <t>+ Percentage hergebruik - afvalverlies bij hergebruik</t>
  </si>
  <si>
    <t>Totaal percentage recycling</t>
  </si>
  <si>
    <r>
      <t xml:space="preserve">+ Percentage recyling - afvalverliesrecycling
+ Afvalverlies uit hergebruik wat naar recycling gaat - afvalverliesrecycling
</t>
    </r>
    <r>
      <rPr>
        <sz val="8"/>
        <color rgb="FFFF0000"/>
        <rFont val="Arial"/>
        <family val="2"/>
      </rPr>
      <t>- Afvalverlies van hergebruik wat naar recycled wat naar verbranding toe gaat</t>
    </r>
  </si>
  <si>
    <t xml:space="preserve">Totaal percentage verbranding </t>
  </si>
  <si>
    <r>
      <t xml:space="preserve">+ Verbranding - afvalverliesverbranding
+ Afvalverlies uit hergebruik wat verbrand wordt - afvalverliesverbranding
+ Afvalverlies uit recycling - afvalverliesverbranding
+ Afvalverlies van hergebruik wat naar recycled wat naar verbranding toe gaat
</t>
    </r>
    <r>
      <rPr>
        <sz val="8"/>
        <color rgb="FFFF0000"/>
        <rFont val="Arial"/>
        <family val="2"/>
      </rPr>
      <t>- Afvalverlies wat van hergebruik via recycling via verbranding naar stort gaat
- Afvalverlies wat van recycling via verbranding naar stort gaat</t>
    </r>
  </si>
  <si>
    <t xml:space="preserve">Totaal percentage stort </t>
  </si>
  <si>
    <t>+ Percentage stort
+ Afvalverlies hergebruik wat naar stort gaat
+ Afvalverlies recycling wat naar stort gaat
+ Afvalverlies verbranding wat naar stort gaat
+ Afvalverlies wat van hergebruik via recycling via verbranding naar stort gaat
+ Afvalverlies wat van recycling via verbranding naar stort gaat</t>
  </si>
  <si>
    <t>Totaal (check)</t>
  </si>
  <si>
    <t>Invulsheet hergebruik</t>
  </si>
  <si>
    <t>Stap 0:</t>
  </si>
  <si>
    <t>Bepaal welk processen voor hergebruik er nodig zijn</t>
  </si>
  <si>
    <t>Ecoinvent/proceskaarten</t>
  </si>
  <si>
    <r>
      <t xml:space="preserve">Welke processtappen in C3 </t>
    </r>
    <r>
      <rPr>
        <b/>
        <sz val="8"/>
        <color theme="1"/>
        <rFont val="Arial"/>
        <family val="2"/>
      </rPr>
      <t>voor punt einde afval</t>
    </r>
    <r>
      <rPr>
        <sz val="8"/>
        <color theme="1"/>
        <rFont val="Arial"/>
        <family val="2"/>
      </rPr>
      <t xml:space="preserve"> zijn er nodig om het product her te gebruiken</t>
    </r>
  </si>
  <si>
    <r>
      <t xml:space="preserve">Welke processtappen in D </t>
    </r>
    <r>
      <rPr>
        <b/>
        <sz val="8"/>
        <color theme="1"/>
        <rFont val="Arial"/>
        <family val="2"/>
      </rPr>
      <t>na punt einde afval</t>
    </r>
    <r>
      <rPr>
        <sz val="8"/>
        <color theme="1"/>
        <rFont val="Arial"/>
        <family val="2"/>
      </rPr>
      <t xml:space="preserve">, zijn er nodig om het product her te gebruiken (Dit betreft al de processtappen die na punt einde afval (van de vorige levenscyclus) nodig zijn om een gelijkwaardig grondstofequivalent te 
bereiken. </t>
    </r>
  </si>
  <si>
    <t>Bepalen welk product wordt uitgespaard bij hergebruik</t>
  </si>
  <si>
    <t>Bepaal de grondstofequivalenten aan de hand van de volgende voorkeursvolgorde.</t>
  </si>
  <si>
    <t>Substap 1.1.</t>
  </si>
  <si>
    <t>Technische eigenschappen: Controleer of het uitgespaarde product chemisch en/of technisch gelijkwaardig is aan het primaire equivalent. Indien dit aantoonbaar het geval is, dan is dit het uitgespaarde product (equivalent)</t>
  </si>
  <si>
    <t>Substap 1.2.</t>
  </si>
  <si>
    <t xml:space="preserve">Bepaal het primaire equivalent door gebruik te maken van het stappenplan in hoofdstuk 4.2.1. van het rapport: TNO 2023 R10898 Update Bijlage IV “Stappenplan Bepaling Einde Afval” van de Bepalingsmethode (Scholtes, 2023)
</t>
  </si>
  <si>
    <t>Substap 1.3.</t>
  </si>
  <si>
    <t xml:space="preserve">Bepaal hoe het product zich technisch verhoudt tot het primaire product dat het vervangt. Gebruik hiervoor de kwaliteitsfactor zoals hieronder bepaald. </t>
  </si>
  <si>
    <t>Resultaat 1a</t>
  </si>
  <si>
    <t>Uitgespaarde product</t>
  </si>
  <si>
    <t>Met welke substap bepaald</t>
  </si>
  <si>
    <t xml:space="preserve">Bepaal welke processtappen er nodig zijn om vanaf het "punt einde afval" het product op te werken zijn </t>
  </si>
  <si>
    <t>Bepaal kwaliteitsfactor (K) hergebruik</t>
  </si>
  <si>
    <t>De kwaliteitsfactor wordt uitgedrukt in een % tussen 0 &gt; 100 en kan worden bepaald door een onderbouwing van de essentiële kenmerkent na eerste gebruik;
Volg hiervoor het onderstaande stappenplan uit:</t>
  </si>
  <si>
    <t>SubStap 2.1.</t>
  </si>
  <si>
    <t>Onderbouwing technische kwaliteit na eerste gebruik</t>
  </si>
  <si>
    <t xml:space="preserve">Bepaal de onderbouwing op technische kwaliteit, o.b.v. de richtlijn Horizontale richtlijn productprestaties van bouwproducten in volgende cyclus van CB’23 (A. Schuurman Cb, 2023). </t>
  </si>
  <si>
    <t>Substap 2.2</t>
  </si>
  <si>
    <t>Breng in kaart welke van de essentiële kenmerken uit het Bouwbesluit 2012 relevant zijn. Voorbeelden van essentiële kenmerken zijn: 
•	mechanische weerstand en stabiliteit; 
•	brandveiligheid; 
•	hygiëne, gezondheid en milieu; 
•	veiligheid en toegankelijkheid bij gebruik; 
•	bescherming tegen geluidshinder;
•	energiebesparing en warmtebehoud; 
•	duurzaam gebruik van natuurlijke hulpbronnen;
•	Levensduur;
•	Economische waarde.</t>
  </si>
  <si>
    <t>Substap 2.3</t>
  </si>
  <si>
    <t xml:space="preserve">Voeg hier per relevante essentiële kenmerk voor het product aan toe wat de prestatie is in de eerste cyclus en wat de gegarandeerde prestatie wordt voor de tweede cyclus. Onderbouw dit door technische onderzoeken van onafhankelijke partijen. </t>
  </si>
  <si>
    <t>Substap 2.5</t>
  </si>
  <si>
    <r>
      <t>Bereken per relevante kenmerk de verhouding met behulp van de volgende formule: 
Kwaliteitsfactor hergebruik =(Prestatie 2</t>
    </r>
    <r>
      <rPr>
        <vertAlign val="superscript"/>
        <sz val="8"/>
        <color theme="1"/>
        <rFont val="Arial"/>
        <family val="2"/>
      </rPr>
      <t>e</t>
    </r>
    <r>
      <rPr>
        <sz val="8"/>
        <color theme="1"/>
        <rFont val="Arial"/>
        <family val="2"/>
      </rPr>
      <t xml:space="preserve"> cycli)/(Prestatie 1</t>
    </r>
    <r>
      <rPr>
        <vertAlign val="superscript"/>
        <sz val="8"/>
        <color theme="1"/>
        <rFont val="Arial"/>
        <family val="2"/>
      </rPr>
      <t>e</t>
    </r>
    <r>
      <rPr>
        <sz val="8"/>
        <color theme="1"/>
        <rFont val="Arial"/>
        <family val="2"/>
      </rPr>
      <t xml:space="preserve"> cyclus)</t>
    </r>
  </si>
  <si>
    <t>Substap 2.6</t>
  </si>
  <si>
    <t>Gebruik de laagste factor als kwaliteitsfactor. Let op: De kwaliteitsfactor kan nooit hoger uitkomen dan 100%. In het voorbeeld van een specifiek geval dat de marktwaarde van een hergebruikt product hoger is dan die van een nieuw product dan blijft de kwaliteitsfactor 100%.</t>
  </si>
  <si>
    <t>Resultaat</t>
  </si>
  <si>
    <t>Vul hieronder de gele velden. Daarmee wordt de kwaliteitsfactor automatisch berekend, zie hieronder.</t>
  </si>
  <si>
    <t>Kwaliteit 1 cycli</t>
  </si>
  <si>
    <t>Technische kwaliteit 2 cycli</t>
  </si>
  <si>
    <t>Onderbouwing incl.  bron vermelding</t>
  </si>
  <si>
    <t>kwaliteitsfactor</t>
  </si>
  <si>
    <t>Kwaliteitsfactor</t>
  </si>
  <si>
    <t>Invulsheet recycling</t>
  </si>
  <si>
    <t>Bepaal welk processen voor recycling er nodig zijn</t>
  </si>
  <si>
    <r>
      <t xml:space="preserve">Welke processtappen in C3 </t>
    </r>
    <r>
      <rPr>
        <b/>
        <sz val="8"/>
        <color theme="1"/>
        <rFont val="Arial"/>
        <family val="2"/>
      </rPr>
      <t>voor punt einde afval</t>
    </r>
    <r>
      <rPr>
        <sz val="8"/>
        <color theme="1"/>
        <rFont val="Arial"/>
        <family val="2"/>
      </rPr>
      <t xml:space="preserve"> zijn er nodig voor recycling</t>
    </r>
  </si>
  <si>
    <r>
      <t xml:space="preserve">Welke processtappen in D </t>
    </r>
    <r>
      <rPr>
        <b/>
        <sz val="8"/>
        <color theme="1"/>
        <rFont val="Arial"/>
        <family val="2"/>
      </rPr>
      <t>na punt einde afval</t>
    </r>
    <r>
      <rPr>
        <sz val="8"/>
        <color theme="1"/>
        <rFont val="Arial"/>
        <family val="2"/>
      </rPr>
      <t xml:space="preserve">, zijn er nodig om het product te recyclen (Dit betreft al de processtappen die na punt einde afval (van de vorige levenscyclus) nodig zijn om een gelijkwaardig grondstofequivalent te 
bereiken. </t>
    </r>
  </si>
  <si>
    <t>Grondstofequivalent voor Recycling bepalen</t>
  </si>
  <si>
    <t>SubStap 1.1.</t>
  </si>
  <si>
    <t xml:space="preserve">Technische eigenschappen: Controleer of de uitgespaarde grondstof chemisch en/of technisch gelijkwaardig is aan het primaire equivalent. Indien dit aantoonbaar het geval is, dan is dit het grondstofequivalent.  </t>
  </si>
  <si>
    <t>SubStap 1.2.</t>
  </si>
  <si>
    <t>SubStap 1.3.</t>
  </si>
  <si>
    <t>Bepaal hoe het product zich technisch verhoudt tot het primaire product dat het vervangt. Gebruik hiervoor de kwaliteitsfactor zoals hieronder bepaald. Verreken het verschil doormiddel van de kwaliteitsfactor conform de volgende formule:
Grondstofequivalent=primaire equivalent*kwaliteitsfactor</t>
  </si>
  <si>
    <t>Ecoinvent proceskaart grondstof equivalent</t>
  </si>
  <si>
    <t>Bepaal kwaliteitsfactor (K) recycling</t>
  </si>
  <si>
    <t>De kwaliteitsfactor is een maatstaf voor de kwaliteit van secundair materiaal ten opzichte van primair materiaal. De kwaliteitsfactor wordt uitgedrukt in een percentage tussen 0 en 100, waarbij een hogere waarde een hogere kwaliteit aangeeft en kan worden bepaald op basis van een kwaliteitsanalyse.
kwaliteitsanalyse
Door middel van een kwaliteitsanalyse wordt er aangetoond hoe het secundair materiaal zich verhoudt t.o.v. het primaire grondstofequivalent. Hierbij wordt er gekeken naar zowel de relevante fysieke eigenschappen (dichtheid, hardheid, treksterkte, rekbaarheid) als naar de chemische eigenschappen van de grondstof (samenstelling, zuiverheid, etc.).
Indien het secundaire materiaal minder goede kwaliteiten heeft wordt de kwaliteitsfactor lineaire verrekend. Gebruik hiervoor het volgende stappen plan:</t>
  </si>
  <si>
    <t>Breng in kaart welke van de kwaliteitskenmerken relevant zijn, denk hierbij o.a. aan:
•	Dichtheid
•	Hardheid
•	Treksterkte
•	Rekbaarheid
•	Brandwerendheid
•	Recyclebaarheid door chemische kwaliteit
•	Zuiverheid
•	Sluitvastheid
•	Samenstelling
•	Economische waarde</t>
  </si>
  <si>
    <t xml:space="preserve">Voeg hier per eigenschap voor het product aan toe wat de prestatie is in de eerste cycli en wat de gegarandeerde prestatie wordt voor de tweede cyclus. </t>
  </si>
  <si>
    <r>
      <t>Bereken per relevante kenmerk de verhouding met behulp van de volgende formule: 
Kwaliteitsfactor recycling=((kwaliteit grondstof 2</t>
    </r>
    <r>
      <rPr>
        <vertAlign val="superscript"/>
        <sz val="8"/>
        <color theme="1"/>
        <rFont val="Arial"/>
        <family val="2"/>
      </rPr>
      <t>e</t>
    </r>
    <r>
      <rPr>
        <sz val="8"/>
        <color theme="1"/>
        <rFont val="Arial"/>
        <family val="2"/>
      </rPr>
      <t xml:space="preserve"> cyclus))/((kwaliteit gronstof 1</t>
    </r>
    <r>
      <rPr>
        <vertAlign val="superscript"/>
        <sz val="8"/>
        <color theme="1"/>
        <rFont val="Arial"/>
        <family val="2"/>
      </rPr>
      <t>e</t>
    </r>
    <r>
      <rPr>
        <sz val="8"/>
        <color theme="1"/>
        <rFont val="Arial"/>
        <family val="2"/>
      </rPr>
      <t xml:space="preserve"> cyclus))
De kwaliteitsfactor kan nooit hoger uitkomen dan 100%. In het voorbeeld van een specifiek geval dat de marktwaarde van een recyclede grondstof hoger is dan die van een nieuw product dan blijft de kwaliteitsfactor 100%.
</t>
    </r>
  </si>
  <si>
    <t>Kenmerken</t>
  </si>
  <si>
    <t>Invulsheet Lower heating value (LHV)</t>
  </si>
  <si>
    <t>Bepaal de LHV</t>
  </si>
  <si>
    <t>De LHV’s worden weergegeven in MJ per kg. Als bron van de LHV wordt de volgende voorkeursvolgorde gehanteerd:</t>
  </si>
  <si>
    <t>Properties van het betreffende Ecoinvent-profiel, waar in de comments van het product aangegeven staat wat de ‘Heating value, net’  is. Deze waarde is gelijk aan de LHV .</t>
  </si>
  <si>
    <t xml:space="preserve">Indien er geen ‘heating value, net’ is opgegeven in de ‘properties’ van het Ecoinventprofiel, of wanneer er geen Ecoinventprofiel aanwezig is, wordt de LHV op basis van een publieke technische documentatie van het product opgezocht. Hierbij wordt de bron genoemd en wat het uitgangspunt is m.b.t. het vochtpercentage. In veel gevallen is de LHV gedeclareerd in de technische documentatie van een materiaal/grondstof. 
</t>
  </si>
  <si>
    <t>Indien het referentiemateriaal in Ecoinvent een ander vochtpercentage hanteert dan het materiaal waarvoor de LHV bepaald moet worden, dan moet hiervoor gecorrigeerd worden. Dit geldt met name voor Biobased producten. Hanteer hiervoor de volgende formule, afkomstig van het Biomass Energy Data Book (Maginnis, 2011):
LHV (in MJ/kg)=HHV×(1-Vm)-2,447×Vm
Waarin:
HHV = higher heating value van een materiaal (in MJ/kg)
2,447 = de latente verdampingswaarde van water bij 25 graden (in MJ/kg)
Vm =  het vochtgehalte van het materiaal (in kg) 
Indien de HHV van een product niet bekend is kan deze als volgt worden bepaald: 
HHV_referentieproduct=(LHV+2,447×Vm/(1-Vm)</t>
  </si>
  <si>
    <t>Voorbeeld van: Azobe hout met een ander vochtpercentage
Stel er wordt gebruikt van Azobe hout met een vochtpercentage van (U=12%). In het ecoinvent profiel voor Azobe hout wordt een vochtpercentage van 15% aangehouden: Sawnwood, azobe, dried (u=15%), planed {RER}| sawing and planing, azobe, air dried | Cut-off, U.
De LHV van het ecoinvent profiel is 14000 MJ per 1 m3 met een soortelijk gewicht van 1000kg per m3. Dit houd dan de LHV per kg 14 MJ is.
De HHV wordt niet vermeld in het ecoinvent profiel.
Dus deze moet eerst berekend worden. Volgens de hierboven staande formule: 
HHV = 14MJ/kg + 2,447MJ/kg x 0,15kg / (1-0,15kg) = 16,90 MJ/kg
En met de berekende HHV wordt de nieuwe LHV berekend met een Vm van 0,12 kg:
LHV = 16,90 MJ/kg x (1-0,12) -2,447 x 0,12 = 14.58 MJ/kg</t>
  </si>
  <si>
    <t>Omschrijving product incl. vochtpercentage</t>
  </si>
  <si>
    <t>LHV</t>
  </si>
  <si>
    <t>Onderbouwing incl. eventuele berekening LHV o.b.v. waterdamp</t>
  </si>
  <si>
    <t>Damwanden (steel sheet piles) vormen waterkerende/grondkerende wanden met hoge buigstijfheid en koppels; doel = grond- en waterkering, laatste vaak tijdelijk. Primair alternatief bestaat (prefab betonnen damwanden, houten palen) maar technisch identiek doel (hoge buigstijfheid en herbruikbaarheid) is typisch staal.
Reuse of Steel Sheet Piles — Best Practice • ArcelorMittal Sheet Piling • https://sheetpiling.arcelormittal.com/download-center/reuse-steel-sheet-piles-best-practice</t>
  </si>
  <si>
    <t>Ja — functionele eisen (waterkering, buigstijfheid, penetratievermogen) kunnen worden bereikt met nieuw (primaire) staal; bestekken specificeren mechanische prestaties (NEN/EN-referenties), niet het materiaalherkomst.</t>
  </si>
  <si>
    <t>Ja — gereviseerde/reconditioneerde damwanden kunnen conform EN-specificaties/prestaties worden geleverd indien gecontroleerd, hersteld en getest. Bedrijven (Intra, refurbishers) tonen dat refurbished piles vrijwel geen sterkteverlies hebben en voldoen aan leveringseisen.</t>
  </si>
  <si>
    <t>Ja — hergebruik van staal als product/grondstof past binnen Omgevingswet/ Bal; staal zelf valt niet onder Bbk (bodemstoffen) maar bij hergebruik in bodemcontact gelden milieu- en bouwregelgeving. Als materiaal nog afval is, blijven afval- en vervoersregels gelden. Documentatie en conformiteitsbewijs (DoP/inspectiecertificaat) vereist.</t>
  </si>
  <si>
    <t>Ja. Afnamekanalen voor gebruikte damwanden: (1) hergebruik/leasemarkt via specialistische leveranciers (HP Staal, Intra, ArcelorMittal Projects), (2) schrootmarkt (industriële smelters), (3) refurbishers die opslaan en opnieuw leveren. Voorbeelden van projecten in NL tonen commerciële afzet van recycled/refurbished sheet piles.</t>
  </si>
  <si>
    <t>Ja. Gebruikte/refurbished sheet piles en schroot staal hebben marktprijzen; handel en internationale export (Nederland is grote exporteur van ferrous scrap). Voorbeeld: BIR / Nederlandse exportcijfers tonen miljoenen tonnen gerecycled staal; leveranciers geven prijs op offertebasis.</t>
  </si>
  <si>
    <t>Ja. Vraag is structureel: dam- en oeverwerken, rivierdijken, tijdelijke kering bij infra leiden tot continuïteit; leveranciers en projecten (GoWa, dijkversterkingen) tonen herhaald gebruik.</t>
  </si>
  <si>
    <t>Nederland genereert veel ferrous scrap (export &gt;3–4 Mt/jr). Specifieke vrijval tonnage van damwanden is klein ten opzichte van totale schroot. Opnamecapaciteit voor schroot is groot (smelters, export), terwijl opnamecapaciteit voor hergebruik (refurbishers) beperkt door vraag, opslag en inspectiecapaciteit.</t>
  </si>
  <si>
    <t>Zodra damwanden na gebruik uit de grond zijn gehaald en nagekeken op technische kwaliteit (en daaraan voldoen), hebben damwanden het einde afval punt bereikt</t>
  </si>
  <si>
    <t>Stalen damwanden (sheet piles) bieden grond- en waterkering, krachtsoverdracht en herbruikbaarheid; alternatieven (betonpalendammen, houten palen) bestaan maar staal is technisch het meest geschikt voor compacte damwanden.</t>
  </si>
  <si>
    <t>Ja, mits juiste status en bewijs. Als materiaal geen afval meer is (EoW) past hergebruik binnen Omgevingswet/Bal; indien nog afval blijven afval- en transportregels (EVOA) gelden.</t>
  </si>
  <si>
    <t>Brongegevens ArcelorMittal</t>
  </si>
  <si>
    <t>Voor hergebruik dient A1-A3 te worden uitgespaard. Dit verschilt per LCA.</t>
  </si>
  <si>
    <t>Staal, damwanden, warmgewalst</t>
  </si>
  <si>
    <t>Geen</t>
  </si>
  <si>
    <t>Damwand nog geschikt om opnieuw in te zetten</t>
  </si>
  <si>
    <t>A1-A3 input. Bijv.: 0316-fab&amp;Staal, warmgewalst, constructieprofielen {GLO} (22,3% primair, 77,7% secundair)</t>
  </si>
  <si>
    <t>Essentiele kenmerken</t>
  </si>
  <si>
    <t>Waterkerend vermogen</t>
  </si>
  <si>
    <t>Kwaliteit van hergebruikte damwanden (na tijdelijke toepassing) in principe gelijk aan nieuw</t>
  </si>
  <si>
    <t>0315-reC&amp;Sorteren en persen oud ijzer (o.b.v. Iron scrap, sorted, pressed {RER}| sorting and pressing of iron scrap | Cut-off, U)</t>
  </si>
  <si>
    <t>Staal dient te worden gesorteerd op legering/kwaliteit voor hoogwaardige recycling</t>
  </si>
  <si>
    <t>Omsmelten van staal (de lasten na einde afval) zitten opgenomen in het module D proces.</t>
  </si>
  <si>
    <t>0282-reD&amp;Module D, staal, per kg NETTO geleverd ongelegeerd schroot (World Steel methode obv Steel, low-alloyed {RER&amp;RoW}| steel production, electric, low-alloyed | Cut-off, U  - Steel, unalloyed {RER&amp;RoW}| steel production, converter, unalloyed | Cut-off, U)</t>
  </si>
  <si>
    <t>Standaard proces voor recycling staal. Omsmelten is hierbij opgenomen.</t>
  </si>
  <si>
    <t>Geen verlies van kwaliteit staal na omsmelting mits goed gesorteerd op kwaliteit legering. Stalen damwanden betreft geen hoogwaardig staal (met specifieke legeringselementen).</t>
  </si>
  <si>
    <t>0253-sto&amp;Stort staal (o.b.v. Scrap steel {Europe without Switzerland}| treatment of scrap steel, inert material landfill | Cut-off, U)</t>
  </si>
  <si>
    <t>Buiten scope van dit scenario</t>
  </si>
  <si>
    <t>Dit is al opgenomen in het Ecoinvent-profiel voor verbranding en is daarom hier op 0% gezet. In specifieke gevallen kan hiervan worden afgeweken door de waarde handmatig aan te passen.</t>
  </si>
  <si>
    <t>Profiel voor verbranding</t>
  </si>
  <si>
    <t>Omschrijving verbrandingsprofiel</t>
  </si>
  <si>
    <t>Aangehouden NMD basisprofiel/ecoinvent profiel</t>
  </si>
  <si>
    <t>onderbouwing</t>
  </si>
  <si>
    <t>0257-avC&amp;Verbranden staalschroot (o.b.v. Scrap steel {Europe without Switzerland}| treatment of scrap steel, municipal incineration | Cut-off, U)</t>
  </si>
  <si>
    <t>Verliezen naar recycling/verbranding/stort zijn al verdisconteerd in de scenario gegevens van ArcelorMittal</t>
  </si>
  <si>
    <t>Brongegevens ArcelorMittal. Gelijk aan huidige scenario. Afroesten bepaald o.b.v. EN1993-5.</t>
  </si>
  <si>
    <t>Niet alle damwanden kunnen (geheel of deels) verwijderd worden.</t>
  </si>
  <si>
    <t>Een deel van de damwanden kan na gebruik worden hergebruikt mits kwaliteit/dikte van staal nog voldoende is.</t>
  </si>
  <si>
    <t>Het deel dat verwijderd wordt (en niet hergebruikt) kan geheel worden gerecycled</t>
  </si>
  <si>
    <t>Landhoofd</t>
  </si>
  <si>
    <t>fossiel</t>
  </si>
  <si>
    <t>Ecoinvent</t>
  </si>
  <si>
    <t>Staal</t>
  </si>
  <si>
    <t>Metalen hebben geen LHV.</t>
  </si>
  <si>
    <t>NMD proces</t>
  </si>
  <si>
    <t>Standaard verbrandingsprofiel voor staal voor zover relevant. Staal wordt niet verbrand in dit scenario.</t>
  </si>
  <si>
    <t>Standaard stort proces voor staal.</t>
  </si>
  <si>
    <t>Het einde afval punt ligt nadat het staal is gescheiden van eventuele andere niet-ferro onderdelen en wordt voldaan aan de kwaliteitseisen zoals beschreven in Verordening (EU) nr. 333/2011 (https://eur-lex.europa.eu/legal-content/NL/TXT/?qid=1564633971589&amp;uri=CELEX:32011R0333)</t>
  </si>
  <si>
    <t>Afroesting is gebaseerd op 2,3 mm/24,76 kg/m2 (gemiddelde van 50% lucht/grond (2,2mm) en 50% grond/grond (2,4mm)) van een damwand van 11,2mm/136,7 kg/m2. Het verfoppervlak van de damwand is 1,38 m2/m1.</t>
  </si>
  <si>
    <t>Toegepast in een grond-lucht omgevingscombinatie, levensduur 100 jaar, uitgaande van 11,2mm en 136,7 kg/m2. Afroesting betreft  2,3 mm of 24,76 kg/m2. Het verfoppervlak is 1,38 m2/m1.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</si>
</sst>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font>
      <sz val="8"/>
      <color theme="1"/>
      <name val="Arial"/>
      <family val="2"/>
    </font>
    <font>
      <sz val="11"/>
      <color theme="1"/>
      <name val="Calibri"/>
      <family val="2"/>
      <scheme val="minor"/>
    </font>
    <font>
      <sz val="11"/>
      <color theme="1"/>
      <name val="Calibri"/>
      <family val="2"/>
      <scheme val="minor"/>
    </font>
    <font>
      <sz val="8"/>
      <color theme="1"/>
      <name val="Arial"/>
      <family val="2"/>
    </font>
    <font>
      <b/>
      <sz val="8"/>
      <color theme="1"/>
      <name val="Arial"/>
      <family val="2"/>
    </font>
    <font>
      <sz val="8"/>
      <color rgb="FF006100"/>
      <name val="Arial"/>
      <family val="2"/>
    </font>
    <font>
      <sz val="8"/>
      <color theme="3" tint="-0.24994659260841701"/>
      <name val="Arial"/>
      <family val="2"/>
    </font>
    <font>
      <sz val="11"/>
      <color theme="0"/>
      <name val="Calibri"/>
      <family val="2"/>
      <scheme val="minor"/>
    </font>
    <font>
      <sz val="8"/>
      <color rgb="FFBD1221"/>
      <name val="Arial"/>
      <family val="2"/>
    </font>
    <font>
      <sz val="8"/>
      <color rgb="FFED8000"/>
      <name val="Arial"/>
      <family val="2"/>
    </font>
    <font>
      <sz val="8"/>
      <name val="Arial"/>
      <family val="2"/>
    </font>
    <font>
      <b/>
      <sz val="8"/>
      <color theme="0"/>
      <name val="Arial"/>
      <family val="2"/>
    </font>
    <font>
      <u/>
      <sz val="8"/>
      <color theme="3"/>
      <name val="Arial"/>
      <family val="2"/>
    </font>
    <font>
      <sz val="15"/>
      <color theme="0"/>
      <name val="Arial Black"/>
      <family val="2"/>
    </font>
    <font>
      <sz val="8"/>
      <color rgb="FFFF0000"/>
      <name val="Arial"/>
      <family val="2"/>
    </font>
    <font>
      <sz val="6"/>
      <color theme="2" tint="-0.499984740745262"/>
      <name val="Arial"/>
      <family val="2"/>
    </font>
    <font>
      <i/>
      <sz val="8"/>
      <color theme="2" tint="-0.24994659260841701"/>
      <name val="Arial"/>
      <family val="2"/>
    </font>
    <font>
      <sz val="8"/>
      <color theme="2" tint="-0.24994659260841701"/>
      <name val="Arial"/>
      <family val="2"/>
    </font>
    <font>
      <sz val="9"/>
      <color theme="1"/>
      <name val="Arial"/>
      <family val="2"/>
    </font>
    <font>
      <b/>
      <sz val="9"/>
      <color theme="1"/>
      <name val="Arial"/>
      <family val="2"/>
    </font>
    <font>
      <sz val="11"/>
      <color theme="4"/>
      <name val="Arial"/>
      <family val="2"/>
    </font>
    <font>
      <sz val="18"/>
      <color theme="4"/>
      <name val="Arial"/>
      <family val="2"/>
    </font>
    <font>
      <u/>
      <sz val="8"/>
      <color theme="2" tint="-0.499984740745262"/>
      <name val="Arial"/>
      <family val="2"/>
    </font>
    <font>
      <sz val="13"/>
      <color theme="1"/>
      <name val="Arial Black"/>
      <family val="2"/>
    </font>
    <font>
      <sz val="11"/>
      <color theme="1"/>
      <name val="Arial Black"/>
      <family val="2"/>
    </font>
    <font>
      <b/>
      <sz val="10"/>
      <color theme="1"/>
      <name val="Arial"/>
      <family val="2"/>
    </font>
    <font>
      <sz val="8"/>
      <color rgb="FF0070C0"/>
      <name val="Arial"/>
      <family val="2"/>
    </font>
    <font>
      <b/>
      <sz val="15"/>
      <color rgb="FF71A4C3"/>
      <name val="Franklin Gothic Demi Cond"/>
      <family val="2"/>
    </font>
    <font>
      <b/>
      <sz val="13"/>
      <color rgb="FF71A4C3"/>
      <name val="Franklin Gothic Medium"/>
      <family val="2"/>
    </font>
    <font>
      <sz val="8"/>
      <color theme="7"/>
      <name val="Arial"/>
      <family val="2"/>
    </font>
    <font>
      <u/>
      <sz val="8"/>
      <color theme="1"/>
      <name val="Arial"/>
      <family val="2"/>
    </font>
    <font>
      <b/>
      <sz val="8"/>
      <color rgb="FF0070C0"/>
      <name val="Arial"/>
      <family val="2"/>
    </font>
    <font>
      <sz val="11"/>
      <color rgb="FF71A4C3"/>
      <name val="Franklin Gothic Medium"/>
      <family val="2"/>
    </font>
    <font>
      <sz val="8"/>
      <color rgb="FF002060"/>
      <name val="Arial"/>
      <family val="2"/>
    </font>
    <font>
      <sz val="8.5"/>
      <color rgb="FF000000"/>
      <name val="FS Me Pro Light"/>
      <family val="3"/>
    </font>
    <font>
      <b/>
      <sz val="11"/>
      <color rgb="FF71A4C3"/>
      <name val="Franklin Gothic Medium"/>
      <family val="2"/>
    </font>
    <font>
      <vertAlign val="superscript"/>
      <sz val="8"/>
      <color theme="1"/>
      <name val="Arial"/>
      <family val="2"/>
    </font>
    <font>
      <sz val="10"/>
      <color rgb="FF123EB7"/>
      <name val="FS Me Pro Light"/>
      <family val="3"/>
    </font>
  </fonts>
  <fills count="31">
    <fill>
      <patternFill patternType="none"/>
    </fill>
    <fill>
      <patternFill patternType="gray125"/>
    </fill>
    <fill>
      <patternFill patternType="solid">
        <fgColor rgb="FFC6EFCE"/>
      </patternFill>
    </fill>
    <fill>
      <patternFill patternType="solid">
        <fgColor rgb="FFFFEB99"/>
        <bgColor indexed="64"/>
      </patternFill>
    </fill>
    <fill>
      <patternFill patternType="solid">
        <fgColor rgb="FFFAC7CC"/>
        <bgColor indexed="64"/>
      </patternFill>
    </fill>
    <fill>
      <patternFill patternType="solid">
        <fgColor rgb="FFFFFFCC"/>
      </patternFill>
    </fill>
    <fill>
      <patternFill patternType="solid">
        <fgColor rgb="FF123EB7"/>
        <bgColor indexed="64"/>
      </patternFill>
    </fill>
    <fill>
      <patternFill patternType="solid">
        <fgColor rgb="FFF0F3FA"/>
        <bgColor indexed="64"/>
      </patternFill>
    </fill>
    <fill>
      <patternFill patternType="solid">
        <fgColor rgb="FF3369FF"/>
        <bgColor indexed="64"/>
      </patternFill>
    </fill>
    <fill>
      <patternFill patternType="solid">
        <fgColor rgb="FFFFA970"/>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theme="3"/>
        <bgColor indexed="64"/>
      </patternFill>
    </fill>
    <fill>
      <patternFill patternType="solid">
        <fgColor theme="2"/>
        <bgColor indexed="64"/>
      </patternFill>
    </fill>
    <fill>
      <patternFill patternType="solid">
        <fgColor theme="9" tint="0.79998168889431442"/>
        <bgColor indexed="64"/>
      </patternFill>
    </fill>
    <fill>
      <patternFill patternType="solid">
        <fgColor theme="9" tint="0.39994506668294322"/>
        <bgColor indexed="64"/>
      </patternFill>
    </fill>
    <fill>
      <patternFill patternType="solid">
        <fgColor theme="9" tint="0.59996337778862885"/>
        <bgColor indexed="64"/>
      </patternFill>
    </fill>
    <fill>
      <patternFill patternType="solid">
        <fgColor theme="0" tint="-0.14996795556505021"/>
        <bgColor indexed="64"/>
      </patternFill>
    </fill>
    <fill>
      <patternFill patternType="solid">
        <fgColor theme="4"/>
        <bgColor indexed="64"/>
      </patternFill>
    </fill>
    <fill>
      <patternFill patternType="solid">
        <fgColor rgb="FFC0D8E9"/>
        <bgColor indexed="64"/>
      </patternFill>
    </fill>
    <fill>
      <patternFill patternType="solid">
        <fgColor rgb="FFA2C5DF"/>
        <bgColor indexed="64"/>
      </patternFill>
    </fill>
    <fill>
      <patternFill patternType="solid">
        <fgColor rgb="FFCEE2EE"/>
        <bgColor indexed="64"/>
      </patternFill>
    </fill>
    <fill>
      <patternFill patternType="solid">
        <fgColor rgb="FFC0C2E2"/>
        <bgColor indexed="64"/>
      </patternFill>
    </fill>
    <fill>
      <patternFill patternType="solid">
        <fgColor theme="7" tint="0.59996337778862885"/>
        <bgColor indexed="64"/>
      </patternFill>
    </fill>
    <fill>
      <patternFill patternType="solid">
        <fgColor theme="8" tint="0.79998168889431442"/>
        <bgColor indexed="64"/>
      </patternFill>
    </fill>
    <fill>
      <patternFill patternType="solid">
        <fgColor theme="0"/>
        <bgColor indexed="64"/>
      </patternFill>
    </fill>
    <fill>
      <patternFill patternType="solid">
        <fgColor rgb="FFFFF4CC"/>
        <bgColor indexed="64"/>
      </patternFill>
    </fill>
    <fill>
      <patternFill patternType="solid">
        <fgColor rgb="FF337B9B"/>
        <bgColor indexed="64"/>
      </patternFill>
    </fill>
    <fill>
      <patternFill patternType="solid">
        <fgColor theme="9" tint="0.59999389629810485"/>
        <bgColor indexed="64"/>
      </patternFill>
    </fill>
  </fills>
  <borders count="29">
    <border>
      <left/>
      <right/>
      <top/>
      <bottom/>
      <diagonal/>
    </border>
    <border>
      <left style="hair">
        <color theme="2"/>
      </left>
      <right style="hair">
        <color theme="2"/>
      </right>
      <top style="hair">
        <color theme="2"/>
      </top>
      <bottom style="hair">
        <color theme="2"/>
      </bottom>
      <diagonal/>
    </border>
    <border>
      <left style="hair">
        <color rgb="FF7F7F7F"/>
      </left>
      <right style="hair">
        <color rgb="FF7F7F7F"/>
      </right>
      <top style="hair">
        <color rgb="FF7F7F7F"/>
      </top>
      <bottom style="hair">
        <color rgb="FF7F7F7F"/>
      </bottom>
      <diagonal/>
    </border>
    <border>
      <left/>
      <right/>
      <top/>
      <bottom style="thick">
        <color theme="3"/>
      </bottom>
      <diagonal/>
    </border>
    <border>
      <left/>
      <right/>
      <top/>
      <bottom style="medium">
        <color theme="3"/>
      </bottom>
      <diagonal/>
    </border>
    <border>
      <left style="hair">
        <color theme="2"/>
      </left>
      <right style="hair">
        <color theme="2"/>
      </right>
      <top style="hair">
        <color theme="2"/>
      </top>
      <bottom style="thick">
        <color theme="4"/>
      </bottom>
      <diagonal/>
    </border>
    <border>
      <left/>
      <right/>
      <top style="thin">
        <color theme="3"/>
      </top>
      <bottom style="thin">
        <color theme="3"/>
      </bottom>
      <diagonal/>
    </border>
    <border>
      <left/>
      <right/>
      <top/>
      <bottom style="thick">
        <color theme="4"/>
      </bottom>
      <diagonal/>
    </border>
    <border>
      <left/>
      <right/>
      <top/>
      <bottom style="medium">
        <color theme="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ck">
        <color theme="2"/>
      </bottom>
      <diagonal/>
    </border>
    <border>
      <left/>
      <right/>
      <top/>
      <bottom style="medium">
        <color theme="2"/>
      </bottom>
      <diagonal/>
    </border>
    <border>
      <left style="hair">
        <color theme="2"/>
      </left>
      <right style="hair">
        <color theme="2"/>
      </right>
      <top style="hair">
        <color theme="2"/>
      </top>
      <bottom style="thick">
        <color theme="2"/>
      </bottom>
      <diagonal/>
    </border>
    <border>
      <left style="thin">
        <color theme="4"/>
      </left>
      <right/>
      <top style="thick">
        <color theme="2"/>
      </top>
      <bottom/>
      <diagonal/>
    </border>
    <border>
      <left/>
      <right/>
      <top style="thick">
        <color theme="2"/>
      </top>
      <bottom/>
      <diagonal/>
    </border>
    <border>
      <left/>
      <right style="thin">
        <color theme="4"/>
      </right>
      <top style="thick">
        <color theme="2"/>
      </top>
      <bottom/>
      <diagonal/>
    </border>
    <border>
      <left style="thin">
        <color theme="4"/>
      </left>
      <right/>
      <top style="thin">
        <color theme="4"/>
      </top>
      <bottom/>
      <diagonal/>
    </border>
    <border>
      <left/>
      <right/>
      <top style="thin">
        <color theme="4"/>
      </top>
      <bottom/>
      <diagonal/>
    </border>
    <border>
      <left/>
      <right style="thin">
        <color theme="4"/>
      </right>
      <top style="thin">
        <color theme="4"/>
      </top>
      <bottom/>
      <diagonal/>
    </border>
    <border>
      <left style="thin">
        <color theme="4"/>
      </left>
      <right/>
      <top style="thin">
        <color theme="4"/>
      </top>
      <bottom style="thin">
        <color theme="4"/>
      </bottom>
      <diagonal/>
    </border>
    <border>
      <left/>
      <right/>
      <top style="thin">
        <color theme="4"/>
      </top>
      <bottom style="thin">
        <color theme="4"/>
      </bottom>
      <diagonal/>
    </border>
    <border>
      <left/>
      <right style="thin">
        <color theme="4"/>
      </right>
      <top style="thin">
        <color theme="4"/>
      </top>
      <bottom style="thin">
        <color theme="4"/>
      </bottom>
      <diagonal/>
    </border>
    <border>
      <left style="hair">
        <color theme="2"/>
      </left>
      <right/>
      <top style="hair">
        <color theme="2"/>
      </top>
      <bottom style="thick">
        <color theme="2"/>
      </bottom>
      <diagonal/>
    </border>
    <border>
      <left/>
      <right style="hair">
        <color theme="2"/>
      </right>
      <top style="hair">
        <color theme="2"/>
      </top>
      <bottom style="thick">
        <color theme="2"/>
      </bottom>
      <diagonal/>
    </border>
    <border>
      <left style="thin">
        <color theme="4"/>
      </left>
      <right/>
      <top style="thick">
        <color theme="2"/>
      </top>
      <bottom style="thin">
        <color theme="4"/>
      </bottom>
      <diagonal/>
    </border>
    <border>
      <left/>
      <right style="thin">
        <color theme="4"/>
      </right>
      <top style="thick">
        <color theme="2"/>
      </top>
      <bottom style="thin">
        <color theme="4"/>
      </bottom>
      <diagonal/>
    </border>
  </borders>
  <cellStyleXfs count="66">
    <xf numFmtId="0" fontId="0" fillId="0" borderId="0"/>
    <xf numFmtId="0" fontId="3" fillId="0" borderId="1" applyNumberFormat="0" applyAlignment="0"/>
    <xf numFmtId="0" fontId="13" fillId="14" borderId="0" applyNumberFormat="0"/>
    <xf numFmtId="0" fontId="23" fillId="0" borderId="3" applyNumberFormat="0"/>
    <xf numFmtId="0" fontId="24" fillId="0" borderId="4" applyNumberFormat="0"/>
    <xf numFmtId="0" fontId="20" fillId="0" borderId="0" applyNumberFormat="0" applyAlignment="0"/>
    <xf numFmtId="0" fontId="5" fillId="2" borderId="0" applyNumberFormat="0" applyBorder="0" applyAlignment="0"/>
    <xf numFmtId="0" fontId="8" fillId="4" borderId="0" applyNumberFormat="0" applyBorder="0" applyAlignment="0"/>
    <xf numFmtId="0" fontId="9" fillId="3" borderId="0" applyNumberFormat="0" applyBorder="0" applyAlignment="0" applyProtection="0"/>
    <xf numFmtId="0" fontId="19" fillId="0" borderId="6" applyNumberFormat="0"/>
    <xf numFmtId="0" fontId="23" fillId="0" borderId="7"/>
    <xf numFmtId="0" fontId="13" fillId="20" borderId="0"/>
    <xf numFmtId="0" fontId="3" fillId="16" borderId="1" applyNumberFormat="0" applyAlignment="0">
      <protection locked="0"/>
    </xf>
    <xf numFmtId="0" fontId="8" fillId="4" borderId="0" applyNumberFormat="0" applyBorder="0" applyAlignment="0"/>
    <xf numFmtId="0" fontId="3" fillId="17" borderId="1" applyAlignment="0">
      <protection locked="0"/>
    </xf>
    <xf numFmtId="0" fontId="3" fillId="7" borderId="1" applyAlignment="0"/>
    <xf numFmtId="0" fontId="3" fillId="23" borderId="1" applyNumberFormat="0" applyAlignment="0"/>
    <xf numFmtId="0" fontId="3" fillId="21" borderId="1" applyNumberFormat="0" applyAlignment="0"/>
    <xf numFmtId="0" fontId="3" fillId="22" borderId="1" applyAlignment="0"/>
    <xf numFmtId="0" fontId="3" fillId="25" borderId="1" applyNumberFormat="0" applyAlignment="0"/>
    <xf numFmtId="0" fontId="3" fillId="24" borderId="1" applyNumberFormat="0" applyAlignment="0"/>
    <xf numFmtId="0" fontId="10" fillId="0" borderId="0" applyNumberFormat="0" applyBorder="0" applyAlignment="0"/>
    <xf numFmtId="0" fontId="21" fillId="0" borderId="0" applyNumberFormat="0" applyFill="0" applyBorder="0" applyAlignment="0" applyProtection="0"/>
    <xf numFmtId="0" fontId="7" fillId="10" borderId="0" applyNumberFormat="0" applyBorder="0" applyAlignment="0" applyProtection="0"/>
    <xf numFmtId="0" fontId="7" fillId="11" borderId="0" applyNumberFormat="0" applyBorder="0" applyAlignment="0" applyProtection="0"/>
    <xf numFmtId="0" fontId="7" fillId="12" borderId="0" applyNumberFormat="0" applyBorder="0" applyAlignment="0" applyProtection="0"/>
    <xf numFmtId="0" fontId="7" fillId="13" borderId="0" applyNumberFormat="0" applyBorder="0" applyAlignment="0" applyProtection="0"/>
    <xf numFmtId="0" fontId="7" fillId="6" borderId="0" applyBorder="0" applyAlignment="0" applyProtection="0"/>
    <xf numFmtId="0" fontId="7" fillId="9" borderId="0" applyBorder="0" applyAlignment="0" applyProtection="0"/>
    <xf numFmtId="0" fontId="16" fillId="0" borderId="0" applyBorder="0" applyAlignment="0"/>
    <xf numFmtId="0" fontId="17" fillId="0" borderId="0" applyBorder="0">
      <alignment horizontal="right"/>
    </xf>
    <xf numFmtId="0" fontId="15" fillId="0" borderId="0" applyBorder="0" applyAlignment="0"/>
    <xf numFmtId="0" fontId="11" fillId="6" borderId="0" applyAlignment="0"/>
    <xf numFmtId="0" fontId="10" fillId="16" borderId="2" applyNumberFormat="0" applyAlignment="0">
      <protection locked="0"/>
    </xf>
    <xf numFmtId="0" fontId="10" fillId="23" borderId="1" applyNumberFormat="0" applyAlignment="0"/>
    <xf numFmtId="0" fontId="10" fillId="23" borderId="2" applyNumberFormat="0" applyAlignment="0"/>
    <xf numFmtId="0" fontId="10" fillId="15" borderId="1" applyNumberFormat="0" applyAlignment="0"/>
    <xf numFmtId="0" fontId="15" fillId="0" borderId="0" applyNumberFormat="0" applyAlignment="0"/>
    <xf numFmtId="0" fontId="8" fillId="4" borderId="0" applyNumberFormat="0" applyBorder="0" applyAlignment="0"/>
    <xf numFmtId="0" fontId="6" fillId="5" borderId="0" applyNumberFormat="0" applyFill="0" applyBorder="0" applyAlignment="0"/>
    <xf numFmtId="0" fontId="6" fillId="0" borderId="0" applyNumberFormat="0" applyFill="0" applyBorder="0" applyAlignment="0"/>
    <xf numFmtId="0" fontId="3" fillId="0" borderId="1" applyAlignment="0"/>
    <xf numFmtId="0" fontId="4" fillId="0" borderId="1" applyAlignment="0"/>
    <xf numFmtId="0" fontId="4" fillId="0" borderId="5" applyAlignment="0"/>
    <xf numFmtId="0" fontId="3" fillId="15" borderId="1" applyNumberFormat="0" applyAlignment="0">
      <protection locked="0"/>
    </xf>
    <xf numFmtId="0" fontId="12" fillId="0" borderId="0" applyNumberFormat="0" applyFill="0" applyBorder="0" applyAlignment="0"/>
    <xf numFmtId="0" fontId="22" fillId="0" borderId="0" applyNumberFormat="0" applyFill="0" applyBorder="0" applyAlignment="0"/>
    <xf numFmtId="0" fontId="7" fillId="8" borderId="0" applyBorder="0" applyAlignment="0" applyProtection="0"/>
    <xf numFmtId="0" fontId="24" fillId="0" borderId="8"/>
    <xf numFmtId="0" fontId="3" fillId="18" borderId="1" applyAlignment="0">
      <protection locked="0"/>
    </xf>
    <xf numFmtId="0" fontId="3" fillId="19" borderId="1" applyAlignment="0"/>
    <xf numFmtId="0" fontId="25" fillId="0" borderId="4" applyAlignment="0"/>
    <xf numFmtId="0" fontId="18" fillId="0" borderId="6" applyAlignment="0"/>
    <xf numFmtId="0" fontId="3" fillId="7" borderId="0"/>
    <xf numFmtId="9" fontId="3" fillId="0" borderId="0" applyFont="0" applyFill="0" applyBorder="0" applyAlignment="0" applyProtection="0"/>
    <xf numFmtId="0" fontId="27" fillId="0" borderId="13"/>
    <xf numFmtId="0" fontId="6" fillId="0" borderId="0" applyNumberFormat="0" applyFill="0" applyBorder="0" applyAlignment="0"/>
    <xf numFmtId="0" fontId="28" fillId="0" borderId="13"/>
    <xf numFmtId="0" fontId="3" fillId="28" borderId="1" applyNumberFormat="0" applyAlignment="0">
      <protection locked="0"/>
    </xf>
    <xf numFmtId="0" fontId="32" fillId="0" borderId="14" applyNumberFormat="0"/>
    <xf numFmtId="0" fontId="4" fillId="0" borderId="15" applyAlignment="0"/>
    <xf numFmtId="0" fontId="32" fillId="0" borderId="0" applyNumberFormat="0" applyAlignment="0"/>
    <xf numFmtId="0" fontId="11" fillId="29" borderId="0" applyAlignment="0"/>
    <xf numFmtId="0" fontId="32" fillId="0" borderId="14"/>
    <xf numFmtId="0" fontId="2" fillId="0" borderId="0"/>
    <xf numFmtId="0" fontId="1" fillId="0" borderId="0"/>
  </cellStyleXfs>
  <cellXfs count="104">
    <xf numFmtId="0" fontId="0" fillId="0" borderId="0" xfId="0"/>
    <xf numFmtId="0" fontId="13" fillId="20" borderId="0" xfId="11"/>
    <xf numFmtId="0" fontId="3" fillId="16" borderId="1" xfId="12">
      <protection locked="0"/>
    </xf>
    <xf numFmtId="0" fontId="3" fillId="0" borderId="1" xfId="41"/>
    <xf numFmtId="0" fontId="4" fillId="0" borderId="1" xfId="42"/>
    <xf numFmtId="0" fontId="4" fillId="0" borderId="5" xfId="43"/>
    <xf numFmtId="0" fontId="12" fillId="0" borderId="0" xfId="45"/>
    <xf numFmtId="0" fontId="3" fillId="7" borderId="0" xfId="53"/>
    <xf numFmtId="0" fontId="4" fillId="0" borderId="0" xfId="0" applyFont="1"/>
    <xf numFmtId="0" fontId="26" fillId="0" borderId="1" xfId="41" applyFont="1"/>
    <xf numFmtId="0" fontId="27" fillId="0" borderId="13" xfId="55"/>
    <xf numFmtId="0" fontId="6" fillId="0" borderId="0" xfId="56"/>
    <xf numFmtId="0" fontId="28" fillId="0" borderId="0" xfId="57" applyBorder="1"/>
    <xf numFmtId="0" fontId="28" fillId="0" borderId="13" xfId="57"/>
    <xf numFmtId="0" fontId="19" fillId="0" borderId="0" xfId="0" applyFont="1"/>
    <xf numFmtId="0" fontId="29" fillId="26" borderId="9" xfId="0" applyFont="1" applyFill="1" applyBorder="1"/>
    <xf numFmtId="0" fontId="30" fillId="0" borderId="0" xfId="0" applyFont="1"/>
    <xf numFmtId="0" fontId="12" fillId="0" borderId="0" xfId="45" applyAlignment="1">
      <alignment horizontal="right"/>
    </xf>
    <xf numFmtId="0" fontId="31" fillId="0" borderId="0" xfId="0" applyFont="1"/>
    <xf numFmtId="0" fontId="19" fillId="0" borderId="0" xfId="0" applyFont="1" applyAlignment="1">
      <alignment horizontal="left" vertical="top"/>
    </xf>
    <xf numFmtId="0" fontId="27" fillId="15" borderId="13" xfId="55" applyFill="1"/>
    <xf numFmtId="0" fontId="27" fillId="27" borderId="13" xfId="55" applyFill="1"/>
    <xf numFmtId="0" fontId="0" fillId="15" borderId="0" xfId="0" applyFill="1"/>
    <xf numFmtId="0" fontId="0" fillId="27" borderId="0" xfId="0" applyFill="1"/>
    <xf numFmtId="0" fontId="3" fillId="28" borderId="1" xfId="58" applyAlignment="1">
      <alignment wrapText="1"/>
      <protection locked="0"/>
    </xf>
    <xf numFmtId="0" fontId="28" fillId="15" borderId="0" xfId="57" applyFill="1" applyBorder="1"/>
    <xf numFmtId="0" fontId="28" fillId="27" borderId="0" xfId="57" applyFill="1" applyBorder="1"/>
    <xf numFmtId="0" fontId="32" fillId="0" borderId="14" xfId="59"/>
    <xf numFmtId="0" fontId="32" fillId="15" borderId="14" xfId="59" applyFill="1"/>
    <xf numFmtId="0" fontId="32" fillId="27" borderId="14" xfId="59" applyFill="1"/>
    <xf numFmtId="0" fontId="33" fillId="0" borderId="0" xfId="0" applyFont="1"/>
    <xf numFmtId="0" fontId="4" fillId="0" borderId="15" xfId="60"/>
    <xf numFmtId="0" fontId="6" fillId="0" borderId="16" xfId="56" applyBorder="1" applyAlignment="1">
      <alignment wrapText="1"/>
    </xf>
    <xf numFmtId="0" fontId="6" fillId="0" borderId="17" xfId="56" applyBorder="1" applyAlignment="1">
      <alignment wrapText="1"/>
    </xf>
    <xf numFmtId="0" fontId="6" fillId="0" borderId="18" xfId="56" applyBorder="1" applyAlignment="1">
      <alignment wrapText="1"/>
    </xf>
    <xf numFmtId="0" fontId="6" fillId="0" borderId="19" xfId="56" applyBorder="1" applyAlignment="1">
      <alignment wrapText="1"/>
    </xf>
    <xf numFmtId="0" fontId="6" fillId="0" borderId="20" xfId="56" applyBorder="1" applyAlignment="1">
      <alignment wrapText="1"/>
    </xf>
    <xf numFmtId="0" fontId="6" fillId="0" borderId="21" xfId="56" applyBorder="1" applyAlignment="1">
      <alignment wrapText="1"/>
    </xf>
    <xf numFmtId="0" fontId="6" fillId="0" borderId="22" xfId="56" applyBorder="1" applyAlignment="1">
      <alignment wrapText="1"/>
    </xf>
    <xf numFmtId="0" fontId="6" fillId="0" borderId="23" xfId="56" applyBorder="1" applyAlignment="1">
      <alignment wrapText="1"/>
    </xf>
    <xf numFmtId="0" fontId="6" fillId="0" borderId="24" xfId="56" applyBorder="1" applyAlignment="1">
      <alignment wrapText="1"/>
    </xf>
    <xf numFmtId="0" fontId="34" fillId="0" borderId="0" xfId="0" applyFont="1" applyAlignment="1">
      <alignment vertical="center" wrapText="1"/>
    </xf>
    <xf numFmtId="0" fontId="32" fillId="0" borderId="0" xfId="61"/>
    <xf numFmtId="9" fontId="3" fillId="28" borderId="1" xfId="54" applyFill="1" applyBorder="1" applyAlignment="1" applyProtection="1">
      <alignment wrapText="1"/>
      <protection locked="0"/>
    </xf>
    <xf numFmtId="0" fontId="11" fillId="29" borderId="0" xfId="62" applyAlignment="1">
      <alignment wrapText="1"/>
    </xf>
    <xf numFmtId="9" fontId="11" fillId="29" borderId="0" xfId="54" applyFont="1" applyFill="1" applyAlignment="1">
      <alignment wrapText="1"/>
    </xf>
    <xf numFmtId="0" fontId="0" fillId="0" borderId="23" xfId="0" applyBorder="1" applyAlignment="1">
      <alignment wrapText="1"/>
    </xf>
    <xf numFmtId="0" fontId="0" fillId="0" borderId="0" xfId="0" applyAlignment="1">
      <alignment vertical="top"/>
    </xf>
    <xf numFmtId="0" fontId="32" fillId="0" borderId="14" xfId="63"/>
    <xf numFmtId="0" fontId="35" fillId="0" borderId="14" xfId="63" applyFont="1"/>
    <xf numFmtId="0" fontId="4" fillId="0" borderId="25" xfId="60" applyBorder="1" applyAlignment="1"/>
    <xf numFmtId="9" fontId="11" fillId="29" borderId="0" xfId="54" applyFont="1" applyFill="1" applyAlignment="1">
      <alignment vertical="center"/>
    </xf>
    <xf numFmtId="0" fontId="3" fillId="0" borderId="1" xfId="41" applyAlignment="1">
      <alignment horizontal="left"/>
    </xf>
    <xf numFmtId="0" fontId="3" fillId="0" borderId="1" xfId="41" applyAlignment="1">
      <alignment wrapText="1"/>
    </xf>
    <xf numFmtId="9" fontId="4" fillId="0" borderId="1" xfId="54" applyFont="1" applyBorder="1" applyAlignment="1">
      <alignment vertical="center"/>
    </xf>
    <xf numFmtId="9" fontId="3" fillId="28" borderId="1" xfId="58" applyNumberFormat="1" applyAlignment="1">
      <alignment vertical="center"/>
      <protection locked="0"/>
    </xf>
    <xf numFmtId="0" fontId="0" fillId="0" borderId="1" xfId="41" quotePrefix="1" applyFont="1" applyAlignment="1">
      <alignment wrapText="1"/>
    </xf>
    <xf numFmtId="0" fontId="3" fillId="0" borderId="1" xfId="41" quotePrefix="1" applyAlignment="1">
      <alignment wrapText="1"/>
    </xf>
    <xf numFmtId="0" fontId="4" fillId="0" borderId="0" xfId="0" applyFont="1" applyAlignment="1">
      <alignment vertical="top"/>
    </xf>
    <xf numFmtId="0" fontId="0" fillId="0" borderId="0" xfId="0" applyAlignment="1">
      <alignment horizontal="center" vertical="top" wrapText="1"/>
    </xf>
    <xf numFmtId="0" fontId="0" fillId="0" borderId="0" xfId="0" applyAlignment="1">
      <alignment horizontal="left" vertical="top" wrapText="1"/>
    </xf>
    <xf numFmtId="0" fontId="0" fillId="0" borderId="0" xfId="0" applyAlignment="1">
      <alignment horizontal="left"/>
    </xf>
    <xf numFmtId="0" fontId="0" fillId="0" borderId="0" xfId="0" applyAlignment="1">
      <alignment horizontal="left" vertical="top"/>
    </xf>
    <xf numFmtId="0" fontId="37" fillId="0" borderId="0" xfId="0" applyFont="1" applyAlignment="1">
      <alignment vertical="center"/>
    </xf>
    <xf numFmtId="0" fontId="12" fillId="0" borderId="0" xfId="45" applyAlignment="1">
      <alignment vertical="center"/>
    </xf>
    <xf numFmtId="0" fontId="4" fillId="15" borderId="0" xfId="0" applyFont="1" applyFill="1" applyAlignment="1">
      <alignment vertical="top"/>
    </xf>
    <xf numFmtId="0" fontId="4" fillId="15" borderId="15" xfId="60" applyFill="1"/>
    <xf numFmtId="9" fontId="11" fillId="15" borderId="0" xfId="54" applyFont="1" applyFill="1" applyAlignment="1">
      <alignment wrapText="1"/>
    </xf>
    <xf numFmtId="0" fontId="33" fillId="0" borderId="0" xfId="0" applyFont="1" applyAlignment="1">
      <alignment horizontal="left" vertical="top" wrapText="1"/>
    </xf>
    <xf numFmtId="9" fontId="3" fillId="0" borderId="1" xfId="12" applyNumberFormat="1" applyFill="1">
      <protection locked="0"/>
    </xf>
    <xf numFmtId="0" fontId="3" fillId="18" borderId="1" xfId="49">
      <protection locked="0"/>
    </xf>
    <xf numFmtId="0" fontId="0" fillId="0" borderId="0" xfId="0" applyAlignment="1">
      <alignment wrapText="1"/>
    </xf>
    <xf numFmtId="9" fontId="3" fillId="18" borderId="1" xfId="54" applyFill="1" applyBorder="1" applyProtection="1">
      <protection locked="0"/>
    </xf>
    <xf numFmtId="0" fontId="3" fillId="28" borderId="1" xfId="58" quotePrefix="1" applyAlignment="1">
      <alignment wrapText="1"/>
      <protection locked="0"/>
    </xf>
    <xf numFmtId="0" fontId="3" fillId="16" borderId="1" xfId="12" quotePrefix="1" applyAlignment="1">
      <alignment vertical="top" wrapText="1"/>
      <protection locked="0"/>
    </xf>
    <xf numFmtId="2" fontId="3" fillId="18" borderId="1" xfId="54" applyNumberFormat="1" applyFill="1" applyBorder="1" applyProtection="1">
      <protection locked="0"/>
    </xf>
    <xf numFmtId="49" fontId="3" fillId="18" borderId="1" xfId="54" applyNumberFormat="1" applyFill="1" applyBorder="1" applyProtection="1">
      <protection locked="0"/>
    </xf>
    <xf numFmtId="9" fontId="3" fillId="18" borderId="1" xfId="49" applyNumberFormat="1">
      <protection locked="0"/>
    </xf>
    <xf numFmtId="9" fontId="3" fillId="30" borderId="1" xfId="54" applyFill="1" applyBorder="1" applyProtection="1">
      <protection locked="0"/>
    </xf>
    <xf numFmtId="0" fontId="3" fillId="30" borderId="1" xfId="12" applyFill="1">
      <protection locked="0"/>
    </xf>
    <xf numFmtId="0" fontId="3" fillId="30" borderId="1" xfId="49" applyFill="1">
      <protection locked="0"/>
    </xf>
    <xf numFmtId="2" fontId="3" fillId="18" borderId="1" xfId="54" applyNumberFormat="1" applyFill="1" applyBorder="1" applyAlignment="1" applyProtection="1">
      <protection locked="0"/>
    </xf>
    <xf numFmtId="0" fontId="3" fillId="0" borderId="1" xfId="41" applyAlignment="1"/>
    <xf numFmtId="0" fontId="3" fillId="18" borderId="1" xfId="54" applyNumberFormat="1" applyFill="1" applyBorder="1" applyAlignment="1" applyProtection="1">
      <protection locked="0"/>
    </xf>
    <xf numFmtId="0" fontId="0" fillId="28" borderId="1" xfId="58" quotePrefix="1" applyFont="1" applyAlignment="1">
      <alignment wrapText="1"/>
      <protection locked="0"/>
    </xf>
    <xf numFmtId="0" fontId="3" fillId="16" borderId="1" xfId="12" applyAlignment="1">
      <alignment horizontal="left"/>
      <protection locked="0"/>
    </xf>
    <xf numFmtId="0" fontId="3" fillId="16" borderId="1" xfId="12" applyAlignment="1">
      <alignment horizontal="left" vertical="top" wrapText="1"/>
      <protection locked="0"/>
    </xf>
    <xf numFmtId="0" fontId="0" fillId="0" borderId="0" xfId="0" applyAlignment="1">
      <alignment horizontal="left" vertical="top" wrapText="1"/>
    </xf>
    <xf numFmtId="0" fontId="29" fillId="0" borderId="0" xfId="0" applyFont="1" applyAlignment="1">
      <alignment horizontal="left" vertical="top"/>
    </xf>
    <xf numFmtId="0" fontId="4" fillId="0" borderId="0" xfId="0" applyFont="1" applyAlignment="1">
      <alignment horizontal="left" vertical="top" wrapText="1"/>
    </xf>
    <xf numFmtId="0" fontId="29" fillId="0" borderId="10" xfId="0" applyFont="1" applyBorder="1" applyAlignment="1">
      <alignment horizontal="left"/>
    </xf>
    <xf numFmtId="0" fontId="29" fillId="0" borderId="11" xfId="0" applyFont="1" applyBorder="1" applyAlignment="1">
      <alignment horizontal="left"/>
    </xf>
    <xf numFmtId="0" fontId="29" fillId="0" borderId="12" xfId="0" applyFont="1" applyBorder="1" applyAlignment="1">
      <alignment horizontal="left"/>
    </xf>
    <xf numFmtId="0" fontId="6" fillId="0" borderId="22" xfId="56" applyBorder="1" applyAlignment="1">
      <alignment horizontal="left" wrapText="1"/>
    </xf>
    <xf numFmtId="0" fontId="6" fillId="0" borderId="24" xfId="56" applyBorder="1" applyAlignment="1">
      <alignment horizontal="left" wrapText="1"/>
    </xf>
    <xf numFmtId="0" fontId="0" fillId="0" borderId="0" xfId="0" applyAlignment="1">
      <alignment horizontal="left" vertical="top"/>
    </xf>
    <xf numFmtId="0" fontId="4" fillId="0" borderId="25" xfId="60" applyBorder="1" applyAlignment="1">
      <alignment horizontal="center"/>
    </xf>
    <xf numFmtId="0" fontId="4" fillId="0" borderId="26" xfId="60" applyBorder="1" applyAlignment="1">
      <alignment horizontal="center"/>
    </xf>
    <xf numFmtId="0" fontId="6" fillId="0" borderId="27" xfId="56" applyBorder="1" applyAlignment="1">
      <alignment horizontal="left" wrapText="1"/>
    </xf>
    <xf numFmtId="0" fontId="6" fillId="0" borderId="28" xfId="56" applyBorder="1" applyAlignment="1">
      <alignment horizontal="left" wrapText="1"/>
    </xf>
    <xf numFmtId="0" fontId="0" fillId="0" borderId="0" xfId="0" applyAlignment="1">
      <alignment vertical="top"/>
    </xf>
    <xf numFmtId="0" fontId="0" fillId="0" borderId="0" xfId="0" applyAlignment="1">
      <alignment vertical="top" wrapText="1"/>
    </xf>
    <xf numFmtId="0" fontId="0" fillId="0" borderId="0" xfId="0" applyAlignment="1">
      <alignment horizontal="left" wrapText="1"/>
    </xf>
    <xf numFmtId="0" fontId="0" fillId="0" borderId="0" xfId="0" applyAlignment="1">
      <alignment horizontal="left"/>
    </xf>
  </cellXfs>
  <cellStyles count="66">
    <cellStyle name="0_CalcSUm" xfId="62" xr:uid="{A89F74AB-636D-449C-AAA2-4DA9B22C1774}"/>
    <cellStyle name="0_Calculation1" xfId="16" xr:uid="{E6501D42-41D9-4C54-BAC4-CAA96EBD4078}"/>
    <cellStyle name="0_Calculation2" xfId="17" xr:uid="{0CC777DB-970C-483B-9DD9-CC82CEF9E5F4}"/>
    <cellStyle name="0_Calculation3" xfId="18" xr:uid="{29F29600-3B50-4133-88E2-5ED2B5976CDB}"/>
    <cellStyle name="0_Calculation4" xfId="20" xr:uid="{8F31BD52-D427-423B-8CAA-A330C6428140}"/>
    <cellStyle name="0_Calculation5" xfId="19" xr:uid="{2D4F9480-8F6B-42E9-838D-C98F9EFB0CDE}"/>
    <cellStyle name="0_CalculationSum" xfId="32" xr:uid="{AEF9B72B-6267-45DC-9186-F85F2E4C9FB5}"/>
    <cellStyle name="0_Check" xfId="31" xr:uid="{5D5B71F1-8AAF-4CFE-91DA-0DF7CF11F657}"/>
    <cellStyle name="0_Comment" xfId="21" xr:uid="{6B780D54-5D1E-41FF-BE0D-BA3E11381047}"/>
    <cellStyle name="0_Comment 2" xfId="56" xr:uid="{5DF6DB19-D118-4C1B-9E9A-9AAF6703C9DC}"/>
    <cellStyle name="0_Header1" xfId="11" xr:uid="{0023D07C-7D48-4727-A334-4004D9F3354D}"/>
    <cellStyle name="0_Header1 2" xfId="55" xr:uid="{D778A6FA-EDC8-4EF1-8C78-A112A2713B34}"/>
    <cellStyle name="0_Header2" xfId="10" xr:uid="{F18A9718-1F10-4296-BF92-32C54A76CB80}"/>
    <cellStyle name="0_Header2 2" xfId="57" xr:uid="{7DDA5D59-369B-475E-AB20-E861DA6874E9}"/>
    <cellStyle name="0_Header3" xfId="48" xr:uid="{0B4CF050-8B03-4EBD-9EEF-38093824D888}"/>
    <cellStyle name="0_Header3 2" xfId="63" xr:uid="{513A12AB-A531-4754-B7BB-BD89824143DB}"/>
    <cellStyle name="0_HeaderUnderline" xfId="53" xr:uid="{DB3577D5-7903-474A-8172-D4BDDE9DAEA8}"/>
    <cellStyle name="0_Input" xfId="58" xr:uid="{F0219ECE-BE5C-4020-95D3-843A1790C408}"/>
    <cellStyle name="0_InputDev" xfId="1" xr:uid="{00000000-000B-0000-0000-00000F000000}"/>
    <cellStyle name="0_InputDropDown" xfId="14" xr:uid="{144B08D2-31C9-436A-8C5A-1B91E18E1E88}"/>
    <cellStyle name="0_InputFixed" xfId="15" xr:uid="{3016810A-9132-470B-B765-4E2FBBC7DF66}"/>
    <cellStyle name="0_InputUser" xfId="12" xr:uid="{257648FF-F435-4152-9965-0A72D5F9C0DE}"/>
    <cellStyle name="0_InputUser2" xfId="49" xr:uid="{6FF53049-B02E-4CD6-A91A-55A1AE6D875C}"/>
    <cellStyle name="0_LinkedCell" xfId="44" xr:uid="{B2A47578-683F-4F96-A727-B72D42D4102C}"/>
    <cellStyle name="0_NamedRange" xfId="30" xr:uid="{583FF9E5-6B9D-49C2-80EC-51E65BDAAC25}"/>
    <cellStyle name="0_Source" xfId="29" xr:uid="{2845255B-CA8C-47EB-BDFF-99E88421176B}"/>
    <cellStyle name="0_Table2Cell" xfId="52" xr:uid="{0676B4D6-1062-4D8A-975D-17B627315667}"/>
    <cellStyle name="0_Table2Header" xfId="51" xr:uid="{D9E9AC39-D3A6-4B64-BA6E-D3AAA1BA0CB4}"/>
    <cellStyle name="0_TableFirstColumn" xfId="42" xr:uid="{DD55D5AE-212F-4F82-9657-F5FE705689D3}"/>
    <cellStyle name="0_TableGrey" xfId="50" xr:uid="{2F28BE0B-9496-4983-853D-CB0B38661BC7}"/>
    <cellStyle name="0_TableHeader" xfId="43" xr:uid="{9468074C-73B0-4CCB-A0DD-5DEC9BFE8238}"/>
    <cellStyle name="0_TableHeader 2" xfId="60" xr:uid="{E58B1974-3A21-44BD-AAE4-B5AD79AB3C8E}"/>
    <cellStyle name="0_TableWhite" xfId="41" xr:uid="{30C1DBBF-D3A0-4411-AD1B-35EE1C2E3D76}"/>
    <cellStyle name="0_Warning" xfId="13" xr:uid="{06264EF8-74D3-41BC-A92A-E8D80C90E7FF}"/>
    <cellStyle name="Accent3" xfId="23" builtinId="37" customBuiltin="1"/>
    <cellStyle name="Accent4" xfId="24" builtinId="41" customBuiltin="1"/>
    <cellStyle name="Accent5" xfId="25" builtinId="45" customBuiltin="1"/>
    <cellStyle name="Accent6" xfId="26" builtinId="49" customBuiltin="1"/>
    <cellStyle name="Accent7" xfId="27" xr:uid="{5564083B-CCE9-473C-ABF2-E2FF74FC1200}"/>
    <cellStyle name="Accent8" xfId="47" xr:uid="{68475D58-AF23-4AFB-8FC7-FCD50E32B633}"/>
    <cellStyle name="Accent9" xfId="28" xr:uid="{A2C84BD8-78D7-4822-A167-8761B59EED75}"/>
    <cellStyle name="Bad" xfId="7" builtinId="27" customBuiltin="1"/>
    <cellStyle name="Calculation" xfId="35" builtinId="22" customBuiltin="1"/>
    <cellStyle name="Check Cell" xfId="37" builtinId="23" customBuiltin="1"/>
    <cellStyle name="Explanatory Text" xfId="40" builtinId="53" customBuiltin="1"/>
    <cellStyle name="Followed Hyperlink" xfId="46" builtinId="9" customBuiltin="1"/>
    <cellStyle name="Good" xfId="6" builtinId="26" customBuiltin="1"/>
    <cellStyle name="Heading 1" xfId="2" builtinId="16" customBuiltin="1"/>
    <cellStyle name="Heading 2" xfId="3" builtinId="17" customBuiltin="1"/>
    <cellStyle name="Heading 3" xfId="4" builtinId="18" customBuiltin="1"/>
    <cellStyle name="Heading 3 2" xfId="59" xr:uid="{E7774E8E-BE4F-458E-BBFC-E6672F7628D4}"/>
    <cellStyle name="Heading 4" xfId="5" builtinId="19" customBuiltin="1"/>
    <cellStyle name="Heading 4 2" xfId="61" xr:uid="{2BB5156D-8DC3-4258-BFD3-2D2011CC59E8}"/>
    <cellStyle name="Hyperlink" xfId="45" builtinId="8" customBuiltin="1"/>
    <cellStyle name="Input" xfId="33" builtinId="20" customBuiltin="1"/>
    <cellStyle name="Linked Cell" xfId="36" builtinId="24" customBuiltin="1"/>
    <cellStyle name="Neutral" xfId="8" builtinId="28" customBuiltin="1"/>
    <cellStyle name="Normal" xfId="0" builtinId="0" customBuiltin="1"/>
    <cellStyle name="Normal 2" xfId="64" xr:uid="{65E996F3-F5C5-4A06-BF21-70DAE048E432}"/>
    <cellStyle name="Normal 3" xfId="65" xr:uid="{4CB0F6CE-5031-40CF-BE0C-6200BCC0D45F}"/>
    <cellStyle name="Note" xfId="39" builtinId="10" customBuiltin="1"/>
    <cellStyle name="Output" xfId="34" builtinId="21" customBuiltin="1"/>
    <cellStyle name="Percent" xfId="54" builtinId="5"/>
    <cellStyle name="Title" xfId="22" builtinId="15" customBuiltin="1"/>
    <cellStyle name="Total" xfId="9" builtinId="25" customBuiltin="1"/>
    <cellStyle name="Warning Text" xfId="38" builtinId="11" customBuiltin="1"/>
  </cellStyles>
  <dxfs count="2">
    <dxf>
      <font>
        <b val="0"/>
        <i val="0"/>
        <color theme="7"/>
      </font>
    </dxf>
    <dxf>
      <font>
        <b val="0"/>
        <i val="0"/>
        <color theme="7"/>
      </font>
    </dxf>
  </dxfs>
  <tableStyles count="0" defaultTableStyle="TableStyleMedium2" defaultPivotStyle="PivotStyleLight16"/>
  <colors>
    <mruColors>
      <color rgb="FFCEE2EE"/>
      <color rgb="FF3369FF"/>
      <color rgb="FF123EB7"/>
      <color rgb="FFC4EEC8"/>
      <color rgb="FFC0C2E2"/>
      <color rgb="FFACAFD8"/>
      <color rgb="FFA2C5DF"/>
      <color rgb="FFC0D8E9"/>
      <color rgb="FFDFECF4"/>
      <color rgb="FFF0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1" Type="http://schemas.openxmlformats.org/officeDocument/2006/relationships/image" Target="../media/image5.png"/></Relationships>
</file>

<file path=xl/drawings/_rels/drawing5.xml.rels><?xml version="1.0" encoding="UTF-8" standalone="yes"?>
<Relationships xmlns="http://schemas.openxmlformats.org/package/2006/relationships"><Relationship Id="rId1"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editAs="oneCell">
    <xdr:from>
      <xdr:col>15</xdr:col>
      <xdr:colOff>495300</xdr:colOff>
      <xdr:row>7</xdr:row>
      <xdr:rowOff>47625</xdr:rowOff>
    </xdr:from>
    <xdr:to>
      <xdr:col>30</xdr:col>
      <xdr:colOff>0</xdr:colOff>
      <xdr:row>25</xdr:row>
      <xdr:rowOff>201295</xdr:rowOff>
    </xdr:to>
    <xdr:pic>
      <xdr:nvPicPr>
        <xdr:cNvPr id="2" name="Afbeelding 241">
          <a:extLst>
            <a:ext uri="{FF2B5EF4-FFF2-40B4-BE49-F238E27FC236}">
              <a16:creationId xmlns:a16="http://schemas.microsoft.com/office/drawing/2014/main" id="{CEA33C79-2CA0-4626-AF2C-DDAA25F4D1E7}"/>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734425" y="1263650"/>
          <a:ext cx="7077075" cy="5738495"/>
        </a:xfrm>
        <a:prstGeom prst="rect">
          <a:avLst/>
        </a:prstGeom>
        <a:noFill/>
        <a:ln>
          <a:solidFill>
            <a:schemeClr val="accent1"/>
          </a:solidFill>
        </a:ln>
      </xdr:spPr>
    </xdr:pic>
    <xdr:clientData/>
  </xdr:twoCellAnchor>
  <xdr:twoCellAnchor>
    <xdr:from>
      <xdr:col>15</xdr:col>
      <xdr:colOff>431799</xdr:colOff>
      <xdr:row>50</xdr:row>
      <xdr:rowOff>406400</xdr:rowOff>
    </xdr:from>
    <xdr:to>
      <xdr:col>24</xdr:col>
      <xdr:colOff>497205</xdr:colOff>
      <xdr:row>79</xdr:row>
      <xdr:rowOff>73660</xdr:rowOff>
    </xdr:to>
    <xdr:grpSp>
      <xdr:nvGrpSpPr>
        <xdr:cNvPr id="3" name="Group 2">
          <a:extLst>
            <a:ext uri="{FF2B5EF4-FFF2-40B4-BE49-F238E27FC236}">
              <a16:creationId xmlns:a16="http://schemas.microsoft.com/office/drawing/2014/main" id="{CD5C513D-BF5E-480D-AC4A-28A5D95EF3BB}"/>
            </a:ext>
          </a:extLst>
        </xdr:cNvPr>
        <xdr:cNvGrpSpPr/>
      </xdr:nvGrpSpPr>
      <xdr:grpSpPr>
        <a:xfrm>
          <a:off x="8956674" y="15770225"/>
          <a:ext cx="4866006" cy="4648835"/>
          <a:chOff x="8667749" y="15411450"/>
          <a:chExt cx="4612006" cy="4140835"/>
        </a:xfrm>
      </xdr:grpSpPr>
      <xdr:pic>
        <xdr:nvPicPr>
          <xdr:cNvPr id="4" name="Afbeelding 43">
            <a:extLst>
              <a:ext uri="{FF2B5EF4-FFF2-40B4-BE49-F238E27FC236}">
                <a16:creationId xmlns:a16="http://schemas.microsoft.com/office/drawing/2014/main" id="{E1279277-05CE-0552-8A7A-D1928D501692}"/>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667749" y="15411450"/>
            <a:ext cx="4591050" cy="4140835"/>
          </a:xfrm>
          <a:prstGeom prst="rect">
            <a:avLst/>
          </a:prstGeom>
          <a:noFill/>
          <a:ln>
            <a:noFill/>
          </a:ln>
        </xdr:spPr>
      </xdr:pic>
      <xdr:sp macro="" textlink="">
        <xdr:nvSpPr>
          <xdr:cNvPr id="5" name="Rectangle 4">
            <a:extLst>
              <a:ext uri="{FF2B5EF4-FFF2-40B4-BE49-F238E27FC236}">
                <a16:creationId xmlns:a16="http://schemas.microsoft.com/office/drawing/2014/main" id="{65DDD5F6-0CE4-A941-7FB0-83762A070261}"/>
              </a:ext>
            </a:extLst>
          </xdr:cNvPr>
          <xdr:cNvSpPr/>
        </xdr:nvSpPr>
        <xdr:spPr>
          <a:xfrm>
            <a:off x="9607564" y="18935700"/>
            <a:ext cx="685800" cy="15875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pic>
        <xdr:nvPicPr>
          <xdr:cNvPr id="6" name="Picture 5">
            <a:extLst>
              <a:ext uri="{FF2B5EF4-FFF2-40B4-BE49-F238E27FC236}">
                <a16:creationId xmlns:a16="http://schemas.microsoft.com/office/drawing/2014/main" id="{2210C033-60EF-CB29-A4D0-F8A9511A7AC0}"/>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3568" t="52432" r="62567" b="41415"/>
          <a:stretch/>
        </xdr:blipFill>
        <xdr:spPr bwMode="auto">
          <a:xfrm>
            <a:off x="9540875" y="18808700"/>
            <a:ext cx="180975" cy="285750"/>
          </a:xfrm>
          <a:prstGeom prst="rect">
            <a:avLst/>
          </a:prstGeom>
          <a:noFill/>
          <a:ln>
            <a:noFill/>
          </a:ln>
          <a:extLst>
            <a:ext uri="{53640926-AAD7-44D8-BBD7-CCE9431645EC}">
              <a14:shadowObscured xmlns:a14="http://schemas.microsoft.com/office/drawing/2010/main"/>
            </a:ext>
          </a:extLst>
        </xdr:spPr>
      </xdr:pic>
      <xdr:pic>
        <xdr:nvPicPr>
          <xdr:cNvPr id="7" name="Picture 6">
            <a:extLst>
              <a:ext uri="{FF2B5EF4-FFF2-40B4-BE49-F238E27FC236}">
                <a16:creationId xmlns:a16="http://schemas.microsoft.com/office/drawing/2014/main" id="{A49A3F4D-C910-6C8C-D010-F5D92CAB9184}"/>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2958" t="37931" b="48127"/>
          <a:stretch/>
        </xdr:blipFill>
        <xdr:spPr bwMode="auto">
          <a:xfrm>
            <a:off x="10179050" y="18649950"/>
            <a:ext cx="3100705" cy="644525"/>
          </a:xfrm>
          <a:prstGeom prst="rect">
            <a:avLst/>
          </a:prstGeom>
          <a:noFill/>
          <a:ln>
            <a:noFill/>
          </a:ln>
          <a:extLst>
            <a:ext uri="{53640926-AAD7-44D8-BBD7-CCE9431645EC}">
              <a14:shadowObscured xmlns:a14="http://schemas.microsoft.com/office/drawing/2010/main"/>
            </a:ext>
          </a:extLst>
        </xdr:spPr>
      </xdr:pic>
      <xdr:sp macro="" textlink="">
        <xdr:nvSpPr>
          <xdr:cNvPr id="8" name="Rectangle 7">
            <a:extLst>
              <a:ext uri="{FF2B5EF4-FFF2-40B4-BE49-F238E27FC236}">
                <a16:creationId xmlns:a16="http://schemas.microsoft.com/office/drawing/2014/main" id="{D3FB11FA-9403-16EA-A26B-D7063C972404}"/>
              </a:ext>
            </a:extLst>
          </xdr:cNvPr>
          <xdr:cNvSpPr/>
        </xdr:nvSpPr>
        <xdr:spPr>
          <a:xfrm>
            <a:off x="10039350" y="18926175"/>
            <a:ext cx="685800" cy="200025"/>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grpSp>
    <xdr:clientData/>
  </xdr:twoCellAnchor>
</xdr:wsDr>
</file>

<file path=xl/drawings/drawing2.xml><?xml version="1.0" encoding="utf-8"?>
<xdr:wsDr xmlns:xdr="http://schemas.openxmlformats.org/drawingml/2006/spreadsheetDrawing" xmlns:a="http://schemas.openxmlformats.org/drawingml/2006/main">
  <xdr:twoCellAnchor editAs="oneCell">
    <xdr:from>
      <xdr:col>15</xdr:col>
      <xdr:colOff>495300</xdr:colOff>
      <xdr:row>7</xdr:row>
      <xdr:rowOff>47625</xdr:rowOff>
    </xdr:from>
    <xdr:to>
      <xdr:col>30</xdr:col>
      <xdr:colOff>0</xdr:colOff>
      <xdr:row>25</xdr:row>
      <xdr:rowOff>198120</xdr:rowOff>
    </xdr:to>
    <xdr:pic>
      <xdr:nvPicPr>
        <xdr:cNvPr id="2" name="Afbeelding 241">
          <a:extLst>
            <a:ext uri="{FF2B5EF4-FFF2-40B4-BE49-F238E27FC236}">
              <a16:creationId xmlns:a16="http://schemas.microsoft.com/office/drawing/2014/main" id="{76DFAF34-A10F-4F94-9027-2F90267CC1BF}"/>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734425" y="1263650"/>
          <a:ext cx="7077075" cy="5738495"/>
        </a:xfrm>
        <a:prstGeom prst="rect">
          <a:avLst/>
        </a:prstGeom>
        <a:noFill/>
        <a:ln>
          <a:solidFill>
            <a:schemeClr val="accent1"/>
          </a:solidFill>
        </a:ln>
      </xdr:spPr>
    </xdr:pic>
    <xdr:clientData/>
  </xdr:twoCellAnchor>
  <xdr:twoCellAnchor>
    <xdr:from>
      <xdr:col>15</xdr:col>
      <xdr:colOff>428624</xdr:colOff>
      <xdr:row>50</xdr:row>
      <xdr:rowOff>409575</xdr:rowOff>
    </xdr:from>
    <xdr:to>
      <xdr:col>24</xdr:col>
      <xdr:colOff>497205</xdr:colOff>
      <xdr:row>79</xdr:row>
      <xdr:rowOff>73660</xdr:rowOff>
    </xdr:to>
    <xdr:grpSp>
      <xdr:nvGrpSpPr>
        <xdr:cNvPr id="3" name="Group 2">
          <a:extLst>
            <a:ext uri="{FF2B5EF4-FFF2-40B4-BE49-F238E27FC236}">
              <a16:creationId xmlns:a16="http://schemas.microsoft.com/office/drawing/2014/main" id="{8EF749E7-B4B0-49D7-B6D9-5852273E0E39}"/>
            </a:ext>
          </a:extLst>
        </xdr:cNvPr>
        <xdr:cNvGrpSpPr/>
      </xdr:nvGrpSpPr>
      <xdr:grpSpPr>
        <a:xfrm>
          <a:off x="8953499" y="15773400"/>
          <a:ext cx="4869181" cy="4645660"/>
          <a:chOff x="8667749" y="15411450"/>
          <a:chExt cx="4612006" cy="4140835"/>
        </a:xfrm>
      </xdr:grpSpPr>
      <xdr:pic>
        <xdr:nvPicPr>
          <xdr:cNvPr id="4" name="Afbeelding 43">
            <a:extLst>
              <a:ext uri="{FF2B5EF4-FFF2-40B4-BE49-F238E27FC236}">
                <a16:creationId xmlns:a16="http://schemas.microsoft.com/office/drawing/2014/main" id="{A248C743-24D2-2617-2539-F894982C0EBD}"/>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667749" y="15411450"/>
            <a:ext cx="4591050" cy="4140835"/>
          </a:xfrm>
          <a:prstGeom prst="rect">
            <a:avLst/>
          </a:prstGeom>
          <a:noFill/>
          <a:ln>
            <a:noFill/>
          </a:ln>
        </xdr:spPr>
      </xdr:pic>
      <xdr:sp macro="" textlink="">
        <xdr:nvSpPr>
          <xdr:cNvPr id="5" name="Rectangle 4">
            <a:extLst>
              <a:ext uri="{FF2B5EF4-FFF2-40B4-BE49-F238E27FC236}">
                <a16:creationId xmlns:a16="http://schemas.microsoft.com/office/drawing/2014/main" id="{999B86F5-CA88-C1BA-E48C-59D2F147295E}"/>
              </a:ext>
            </a:extLst>
          </xdr:cNvPr>
          <xdr:cNvSpPr/>
        </xdr:nvSpPr>
        <xdr:spPr>
          <a:xfrm>
            <a:off x="9607564" y="18935700"/>
            <a:ext cx="685800" cy="15875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pic>
        <xdr:nvPicPr>
          <xdr:cNvPr id="6" name="Picture 5">
            <a:extLst>
              <a:ext uri="{FF2B5EF4-FFF2-40B4-BE49-F238E27FC236}">
                <a16:creationId xmlns:a16="http://schemas.microsoft.com/office/drawing/2014/main" id="{C6AE2B47-9411-2080-37FE-6B798416DEE0}"/>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3568" t="52432" r="62567" b="41415"/>
          <a:stretch/>
        </xdr:blipFill>
        <xdr:spPr bwMode="auto">
          <a:xfrm>
            <a:off x="9540875" y="18808700"/>
            <a:ext cx="180975" cy="285750"/>
          </a:xfrm>
          <a:prstGeom prst="rect">
            <a:avLst/>
          </a:prstGeom>
          <a:noFill/>
          <a:ln>
            <a:noFill/>
          </a:ln>
          <a:extLst>
            <a:ext uri="{53640926-AAD7-44D8-BBD7-CCE9431645EC}">
              <a14:shadowObscured xmlns:a14="http://schemas.microsoft.com/office/drawing/2010/main"/>
            </a:ext>
          </a:extLst>
        </xdr:spPr>
      </xdr:pic>
      <xdr:pic>
        <xdr:nvPicPr>
          <xdr:cNvPr id="7" name="Picture 6">
            <a:extLst>
              <a:ext uri="{FF2B5EF4-FFF2-40B4-BE49-F238E27FC236}">
                <a16:creationId xmlns:a16="http://schemas.microsoft.com/office/drawing/2014/main" id="{92F9B3FB-AED3-1C54-1F4C-7279B64CC8AA}"/>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2958" t="37931" b="48127"/>
          <a:stretch/>
        </xdr:blipFill>
        <xdr:spPr bwMode="auto">
          <a:xfrm>
            <a:off x="10179050" y="18649950"/>
            <a:ext cx="3100705" cy="644525"/>
          </a:xfrm>
          <a:prstGeom prst="rect">
            <a:avLst/>
          </a:prstGeom>
          <a:noFill/>
          <a:ln>
            <a:noFill/>
          </a:ln>
          <a:extLst>
            <a:ext uri="{53640926-AAD7-44D8-BBD7-CCE9431645EC}">
              <a14:shadowObscured xmlns:a14="http://schemas.microsoft.com/office/drawing/2010/main"/>
            </a:ext>
          </a:extLst>
        </xdr:spPr>
      </xdr:pic>
      <xdr:sp macro="" textlink="">
        <xdr:nvSpPr>
          <xdr:cNvPr id="8" name="Rectangle 7">
            <a:extLst>
              <a:ext uri="{FF2B5EF4-FFF2-40B4-BE49-F238E27FC236}">
                <a16:creationId xmlns:a16="http://schemas.microsoft.com/office/drawing/2014/main" id="{AEB72B59-1D48-BAE0-3698-0A9011CEF699}"/>
              </a:ext>
            </a:extLst>
          </xdr:cNvPr>
          <xdr:cNvSpPr/>
        </xdr:nvSpPr>
        <xdr:spPr>
          <a:xfrm>
            <a:off x="10039350" y="18926175"/>
            <a:ext cx="685800" cy="200025"/>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grpSp>
    <xdr:clientData/>
  </xdr:twoCellAnchor>
</xdr:wsDr>
</file>

<file path=xl/drawings/drawing3.xml><?xml version="1.0" encoding="utf-8"?>
<xdr:wsDr xmlns:xdr="http://schemas.openxmlformats.org/drawingml/2006/spreadsheetDrawing" xmlns:a="http://schemas.openxmlformats.org/drawingml/2006/main">
  <xdr:twoCellAnchor editAs="oneCell">
    <xdr:from>
      <xdr:col>10</xdr:col>
      <xdr:colOff>0</xdr:colOff>
      <xdr:row>8</xdr:row>
      <xdr:rowOff>171450</xdr:rowOff>
    </xdr:from>
    <xdr:to>
      <xdr:col>15</xdr:col>
      <xdr:colOff>132453</xdr:colOff>
      <xdr:row>40</xdr:row>
      <xdr:rowOff>237727</xdr:rowOff>
    </xdr:to>
    <xdr:pic>
      <xdr:nvPicPr>
        <xdr:cNvPr id="2" name="Picture 1">
          <a:extLst>
            <a:ext uri="{FF2B5EF4-FFF2-40B4-BE49-F238E27FC236}">
              <a16:creationId xmlns:a16="http://schemas.microsoft.com/office/drawing/2014/main" id="{03EE85DA-08BA-46C1-A196-BEC0CFD66743}"/>
            </a:ext>
          </a:extLst>
        </xdr:cNvPr>
        <xdr:cNvPicPr>
          <a:picLocks noChangeAspect="1"/>
        </xdr:cNvPicPr>
      </xdr:nvPicPr>
      <xdr:blipFill>
        <a:blip xmlns:r="http://schemas.openxmlformats.org/officeDocument/2006/relationships" r:embed="rId1"/>
        <a:stretch>
          <a:fillRect/>
        </a:stretch>
      </xdr:blipFill>
      <xdr:spPr>
        <a:xfrm>
          <a:off x="11995150" y="1428750"/>
          <a:ext cx="7171428" cy="7711677"/>
        </a:xfrm>
        <a:prstGeom prst="rect">
          <a:avLst/>
        </a:prstGeom>
      </xdr:spPr>
    </xdr:pic>
    <xdr:clientData/>
  </xdr:twoCellAnchor>
  <xdr:twoCellAnchor editAs="oneCell">
    <xdr:from>
      <xdr:col>10</xdr:col>
      <xdr:colOff>0</xdr:colOff>
      <xdr:row>43</xdr:row>
      <xdr:rowOff>0</xdr:rowOff>
    </xdr:from>
    <xdr:to>
      <xdr:col>14</xdr:col>
      <xdr:colOff>159032</xdr:colOff>
      <xdr:row>79</xdr:row>
      <xdr:rowOff>69196</xdr:rowOff>
    </xdr:to>
    <xdr:pic>
      <xdr:nvPicPr>
        <xdr:cNvPr id="3" name="Afbeelding 1">
          <a:extLst>
            <a:ext uri="{FF2B5EF4-FFF2-40B4-BE49-F238E27FC236}">
              <a16:creationId xmlns:a16="http://schemas.microsoft.com/office/drawing/2014/main" id="{00A71CF0-9B95-44A8-A412-E82BF37A86B7}"/>
            </a:ext>
          </a:extLst>
        </xdr:cNvPr>
        <xdr:cNvPicPr>
          <a:picLocks noChangeAspect="1"/>
        </xdr:cNvPicPr>
      </xdr:nvPicPr>
      <xdr:blipFill>
        <a:blip xmlns:r="http://schemas.openxmlformats.org/officeDocument/2006/relationships" r:embed="rId2"/>
        <a:stretch>
          <a:fillRect/>
        </a:stretch>
      </xdr:blipFill>
      <xdr:spPr>
        <a:xfrm>
          <a:off x="11995150" y="10217150"/>
          <a:ext cx="6699532" cy="5339696"/>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10</xdr:col>
      <xdr:colOff>497814</xdr:colOff>
      <xdr:row>26</xdr:row>
      <xdr:rowOff>235568</xdr:rowOff>
    </xdr:from>
    <xdr:to>
      <xdr:col>27</xdr:col>
      <xdr:colOff>297703</xdr:colOff>
      <xdr:row>35</xdr:row>
      <xdr:rowOff>87178</xdr:rowOff>
    </xdr:to>
    <xdr:pic>
      <xdr:nvPicPr>
        <xdr:cNvPr id="2" name="Afbeelding 2">
          <a:extLst>
            <a:ext uri="{FF2B5EF4-FFF2-40B4-BE49-F238E27FC236}">
              <a16:creationId xmlns:a16="http://schemas.microsoft.com/office/drawing/2014/main" id="{B25506BC-73F5-439B-A36E-6F896A2C8F90}"/>
            </a:ext>
          </a:extLst>
        </xdr:cNvPr>
        <xdr:cNvPicPr>
          <a:picLocks noChangeAspect="1"/>
        </xdr:cNvPicPr>
      </xdr:nvPicPr>
      <xdr:blipFill>
        <a:blip xmlns:r="http://schemas.openxmlformats.org/officeDocument/2006/relationships" r:embed="rId1"/>
        <a:stretch>
          <a:fillRect/>
        </a:stretch>
      </xdr:blipFill>
      <xdr:spPr>
        <a:xfrm>
          <a:off x="20620964" y="4102718"/>
          <a:ext cx="8378739" cy="3521911"/>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10</xdr:col>
      <xdr:colOff>302532</xdr:colOff>
      <xdr:row>21</xdr:row>
      <xdr:rowOff>261710</xdr:rowOff>
    </xdr:from>
    <xdr:to>
      <xdr:col>24</xdr:col>
      <xdr:colOff>26616</xdr:colOff>
      <xdr:row>35</xdr:row>
      <xdr:rowOff>1232</xdr:rowOff>
    </xdr:to>
    <xdr:pic>
      <xdr:nvPicPr>
        <xdr:cNvPr id="2" name="Afbeelding 1">
          <a:extLst>
            <a:ext uri="{FF2B5EF4-FFF2-40B4-BE49-F238E27FC236}">
              <a16:creationId xmlns:a16="http://schemas.microsoft.com/office/drawing/2014/main" id="{35AA0A83-0CE8-47CF-B739-C6517B929E14}"/>
            </a:ext>
          </a:extLst>
        </xdr:cNvPr>
        <xdr:cNvPicPr>
          <a:picLocks noChangeAspect="1"/>
        </xdr:cNvPicPr>
      </xdr:nvPicPr>
      <xdr:blipFill>
        <a:blip xmlns:r="http://schemas.openxmlformats.org/officeDocument/2006/relationships" r:embed="rId1"/>
        <a:stretch>
          <a:fillRect/>
        </a:stretch>
      </xdr:blipFill>
      <xdr:spPr>
        <a:xfrm>
          <a:off x="20425682" y="3589110"/>
          <a:ext cx="8464859" cy="4641722"/>
        </a:xfrm>
        <a:prstGeom prst="rect">
          <a:avLst/>
        </a:prstGeom>
      </xdr:spPr>
    </xdr:pic>
    <xdr:clientData/>
  </xdr:twoCellAnchor>
</xdr:wsDr>
</file>

<file path=xl/theme/theme1.xml><?xml version="1.0" encoding="utf-8"?>
<a:theme xmlns:a="http://schemas.openxmlformats.org/drawingml/2006/main" name="Office Theme">
  <a:themeElements>
    <a:clrScheme name="TNO_Excel">
      <a:dk1>
        <a:srgbClr val="00030A"/>
      </a:dk1>
      <a:lt1>
        <a:srgbClr val="FFFFFF"/>
      </a:lt1>
      <a:dk2>
        <a:srgbClr val="002484"/>
      </a:dk2>
      <a:lt2>
        <a:srgbClr val="C0C0C0"/>
      </a:lt2>
      <a:accent1>
        <a:srgbClr val="002484"/>
      </a:accent1>
      <a:accent2>
        <a:srgbClr val="F57118"/>
      </a:accent2>
      <a:accent3>
        <a:srgbClr val="2EA339"/>
      </a:accent3>
      <a:accent4>
        <a:srgbClr val="66BECC"/>
      </a:accent4>
      <a:accent5>
        <a:srgbClr val="8D70CC"/>
      </a:accent5>
      <a:accent6>
        <a:srgbClr val="F5C814"/>
      </a:accent6>
      <a:hlink>
        <a:srgbClr val="123EB7"/>
      </a:hlink>
      <a:folHlink>
        <a:srgbClr val="3369FF"/>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P060.57443/TeamDocuments/Team/Work/04%20Working%20Files/Verwerkingsscenario%27s%20einde%20leven.xlsx?web=1"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s://lap3.nl/beleidskader/deel-b-afvalbeheer/b6-onderscheid"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bin"/><Relationship Id="rId1" Type="http://schemas.openxmlformats.org/officeDocument/2006/relationships/hyperlink" Target="https://lap3.nl/beleidskader/deel-b-afvalbeheer/b6-onderscheid" TargetMode="Externa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2C0C56-C8C0-47ED-BBA5-A8CF14A48A4A}">
  <sheetPr>
    <tabColor theme="6"/>
  </sheetPr>
  <dimension ref="B2:Y39"/>
  <sheetViews>
    <sheetView tabSelected="1" zoomScale="175" zoomScaleNormal="175" workbookViewId="0">
      <selection activeCell="F10" sqref="F10"/>
    </sheetView>
  </sheetViews>
  <sheetFormatPr defaultRowHeight="11.25"/>
  <cols>
    <col min="1" max="3" width="4.1640625" customWidth="1"/>
    <col min="4" max="4" width="22.6640625" bestFit="1" customWidth="1"/>
    <col min="5" max="5" width="42.1640625" customWidth="1"/>
    <col min="6" max="6" width="42" customWidth="1"/>
    <col min="7" max="7" width="18.5" bestFit="1" customWidth="1"/>
    <col min="8" max="8" width="18.5" customWidth="1"/>
    <col min="9" max="9" width="55.5" bestFit="1" customWidth="1"/>
  </cols>
  <sheetData>
    <row r="2" spans="2:25" ht="23.25">
      <c r="B2" s="1" t="s">
        <v>2</v>
      </c>
      <c r="C2" s="1"/>
      <c r="D2" s="1"/>
      <c r="E2" s="1"/>
      <c r="F2" s="1"/>
      <c r="G2" s="1"/>
      <c r="H2" s="1"/>
      <c r="I2" s="1"/>
      <c r="J2" s="1"/>
      <c r="K2" s="1"/>
      <c r="L2" s="1"/>
      <c r="M2" s="1"/>
      <c r="N2" s="1"/>
      <c r="O2" s="1"/>
      <c r="P2" s="1"/>
      <c r="Q2" s="1"/>
      <c r="R2" s="1"/>
      <c r="S2" s="1"/>
      <c r="T2" s="1"/>
      <c r="U2" s="1"/>
      <c r="V2" s="1"/>
      <c r="W2" s="1"/>
      <c r="X2" s="1"/>
      <c r="Y2" s="1"/>
    </row>
    <row r="3" spans="2:25">
      <c r="B3" s="7"/>
      <c r="C3" s="7" t="s">
        <v>3</v>
      </c>
      <c r="D3" s="7"/>
      <c r="E3" s="7"/>
      <c r="F3" s="7"/>
      <c r="G3" s="7"/>
      <c r="H3" s="7"/>
      <c r="I3" s="7"/>
      <c r="J3" s="7"/>
      <c r="K3" s="7"/>
      <c r="L3" s="7"/>
      <c r="M3" s="7"/>
      <c r="N3" s="7"/>
      <c r="O3" s="7"/>
      <c r="P3" s="7"/>
      <c r="Q3" s="7"/>
      <c r="R3" s="7"/>
      <c r="S3" s="7"/>
      <c r="T3" s="7"/>
      <c r="U3" s="7"/>
      <c r="V3" s="7"/>
      <c r="W3" s="7"/>
      <c r="X3" s="7"/>
      <c r="Y3" s="7"/>
    </row>
    <row r="5" spans="2:25">
      <c r="D5" t="s">
        <v>4</v>
      </c>
    </row>
    <row r="7" spans="2:25" ht="12" thickBot="1">
      <c r="D7" s="5"/>
      <c r="E7" s="5" t="s">
        <v>5</v>
      </c>
      <c r="F7" s="5" t="s">
        <v>6</v>
      </c>
      <c r="G7" s="5" t="s">
        <v>7</v>
      </c>
      <c r="H7" s="5" t="s">
        <v>8</v>
      </c>
      <c r="I7" s="5" t="s">
        <v>5</v>
      </c>
    </row>
    <row r="8" spans="2:25" ht="12.75" thickTop="1" thickBot="1">
      <c r="D8" s="5" t="s">
        <v>9</v>
      </c>
      <c r="E8" s="3" t="s">
        <v>10</v>
      </c>
      <c r="F8" s="85">
        <v>92</v>
      </c>
      <c r="G8" s="3" t="s">
        <v>5</v>
      </c>
      <c r="H8" s="2" t="s">
        <v>11</v>
      </c>
      <c r="I8" s="3"/>
    </row>
    <row r="9" spans="2:25" ht="12" thickTop="1">
      <c r="D9" s="3"/>
      <c r="E9" s="3" t="s">
        <v>12</v>
      </c>
      <c r="F9" s="2" t="s">
        <v>269</v>
      </c>
      <c r="G9" s="3" t="s">
        <v>5</v>
      </c>
      <c r="H9" s="2" t="s">
        <v>11</v>
      </c>
      <c r="I9" s="3"/>
    </row>
    <row r="10" spans="2:25">
      <c r="D10" s="3"/>
      <c r="E10" s="3" t="s">
        <v>13</v>
      </c>
      <c r="F10" s="2" t="s">
        <v>305</v>
      </c>
      <c r="G10" s="3" t="s">
        <v>5</v>
      </c>
      <c r="H10" s="2" t="s">
        <v>11</v>
      </c>
      <c r="I10" s="3"/>
    </row>
    <row r="11" spans="2:25">
      <c r="D11" s="3"/>
      <c r="E11" s="3" t="s">
        <v>14</v>
      </c>
      <c r="F11" s="70" t="str">
        <f>'SP 1 Verdeling EOL'!G47</f>
        <v>Landhoofd</v>
      </c>
      <c r="G11" s="3" t="s">
        <v>5</v>
      </c>
      <c r="H11" s="70" t="str">
        <f>'SP 1 Verdeling EOL'!H47</f>
        <v/>
      </c>
      <c r="I11" s="3" t="s">
        <v>15</v>
      </c>
    </row>
    <row r="12" spans="2:25">
      <c r="E12" s="3" t="s">
        <v>16</v>
      </c>
      <c r="F12" s="70" t="str">
        <f>'SP 1 Verdeling EOL'!G48</f>
        <v>Buiten scope van dit scenario</v>
      </c>
      <c r="G12" s="3" t="s">
        <v>5</v>
      </c>
      <c r="H12" s="70" t="str">
        <f>'SP 1 Verdeling EOL'!H48</f>
        <v/>
      </c>
      <c r="I12" s="3" t="s">
        <v>15</v>
      </c>
    </row>
    <row r="13" spans="2:25">
      <c r="D13" s="3"/>
      <c r="E13" s="3" t="s">
        <v>17</v>
      </c>
      <c r="F13" s="70" t="str">
        <f>'SP 1 Verdeling EOL'!G49</f>
        <v/>
      </c>
      <c r="G13" s="3" t="s">
        <v>5</v>
      </c>
      <c r="H13" s="70" t="str">
        <f>'SP 1 Verdeling EOL'!H49</f>
        <v/>
      </c>
      <c r="I13" s="3" t="s">
        <v>15</v>
      </c>
    </row>
    <row r="14" spans="2:25">
      <c r="D14" s="3"/>
      <c r="E14" s="3" t="s">
        <v>18</v>
      </c>
      <c r="F14" s="72">
        <f>'SP 1 Verdeling EOL'!F53</f>
        <v>0.18</v>
      </c>
      <c r="G14" s="3" t="s">
        <v>19</v>
      </c>
      <c r="H14" s="70" t="str">
        <f>'SP 1 Verdeling EOL'!H53</f>
        <v>Brongegevens ArcelorMittal. Gelijk aan huidige scenario. Afroesten bepaald o.b.v. EN1993-5.</v>
      </c>
      <c r="I14" s="9" t="s">
        <v>20</v>
      </c>
    </row>
    <row r="15" spans="2:25">
      <c r="D15" s="3"/>
      <c r="E15" s="3" t="s">
        <v>21</v>
      </c>
      <c r="F15" s="72">
        <f>'SP 2 EOL efficientie '!E31</f>
        <v>0.1</v>
      </c>
      <c r="G15" s="3" t="s">
        <v>19</v>
      </c>
      <c r="H15" s="70" t="str">
        <f>'SP 1 Verdeling EOL'!H54</f>
        <v>Brongegevens ArcelorMittal</v>
      </c>
      <c r="I15" s="9" t="s">
        <v>20</v>
      </c>
    </row>
    <row r="16" spans="2:25">
      <c r="D16" s="3"/>
      <c r="E16" s="3"/>
      <c r="F16" s="69"/>
      <c r="G16" s="3"/>
      <c r="H16" s="69"/>
      <c r="I16" s="9"/>
    </row>
    <row r="17" spans="4:9" ht="12" thickBot="1">
      <c r="D17" s="5" t="s">
        <v>22</v>
      </c>
      <c r="E17" s="3" t="s">
        <v>27</v>
      </c>
      <c r="F17" s="77">
        <f>'SP 2 EOL efficientie '!E32</f>
        <v>0.09</v>
      </c>
      <c r="G17" s="3" t="s">
        <v>19</v>
      </c>
      <c r="H17" s="70" t="str">
        <f>'SP 1 Verdeling EOL'!H55</f>
        <v>Brongegevens ArcelorMittal</v>
      </c>
      <c r="I17" s="9" t="s">
        <v>24</v>
      </c>
    </row>
    <row r="18" spans="4:9" ht="12" thickTop="1">
      <c r="D18" s="3"/>
      <c r="E18" s="3" t="s">
        <v>26</v>
      </c>
      <c r="F18" s="77">
        <f>'SP 2 EOL efficientie '!E33</f>
        <v>0.81</v>
      </c>
      <c r="G18" s="3" t="s">
        <v>19</v>
      </c>
      <c r="H18" s="70" t="str">
        <f>'SP 1 Verdeling EOL'!H56</f>
        <v>Brongegevens ArcelorMittal</v>
      </c>
      <c r="I18" s="9" t="s">
        <v>24</v>
      </c>
    </row>
    <row r="19" spans="4:9">
      <c r="D19" s="3"/>
      <c r="E19" s="3" t="s">
        <v>25</v>
      </c>
      <c r="F19" s="77">
        <f>'SP 2 EOL efficientie '!E34</f>
        <v>0</v>
      </c>
      <c r="G19" s="3" t="s">
        <v>19</v>
      </c>
      <c r="H19" s="70" t="str">
        <f>'SP 1 Verdeling EOL'!H57</f>
        <v>Brongegevens ArcelorMittal</v>
      </c>
      <c r="I19" s="9" t="s">
        <v>24</v>
      </c>
    </row>
    <row r="20" spans="4:9">
      <c r="D20" s="3"/>
      <c r="E20" s="3" t="s">
        <v>23</v>
      </c>
      <c r="F20" s="77">
        <f>'SP 2 EOL efficientie '!E35</f>
        <v>0</v>
      </c>
      <c r="G20" s="3" t="s">
        <v>19</v>
      </c>
      <c r="H20" s="70" t="str">
        <f>'SP 1 Verdeling EOL'!H58</f>
        <v>Brongegevens ArcelorMittal</v>
      </c>
      <c r="I20" s="9" t="s">
        <v>24</v>
      </c>
    </row>
    <row r="21" spans="4:9">
      <c r="D21" s="3"/>
      <c r="E21" s="3"/>
      <c r="F21" s="3"/>
      <c r="G21" s="3"/>
      <c r="H21" s="9"/>
      <c r="I21" s="9"/>
    </row>
    <row r="22" spans="4:9" ht="12" thickBot="1">
      <c r="D22" s="5" t="s">
        <v>28</v>
      </c>
      <c r="E22" s="3" t="s">
        <v>29</v>
      </c>
      <c r="F22" s="72" t="str">
        <f>'SP0 punt einde afval her'!E80</f>
        <v>Zodra damwanden na gebruik uit de grond zijn gehaald en nagekeken op technische kwaliteit (en daaraan voldoen), hebben damwanden het einde afval punt bereikt</v>
      </c>
      <c r="G22" s="3" t="s">
        <v>5</v>
      </c>
      <c r="H22" s="78"/>
      <c r="I22" s="9" t="s">
        <v>30</v>
      </c>
    </row>
    <row r="23" spans="4:9" ht="12" thickTop="1">
      <c r="D23" s="3"/>
      <c r="E23" s="3" t="s">
        <v>31</v>
      </c>
      <c r="F23" s="70" t="str">
        <f>'SP 3 hergebruik'!E7</f>
        <v>Geen</v>
      </c>
      <c r="G23" s="3" t="s">
        <v>32</v>
      </c>
      <c r="H23" s="79" t="str">
        <f>'SP 3 hergebruik'!F7</f>
        <v>Damwand nog geschikt om opnieuw in te zetten</v>
      </c>
      <c r="I23" s="9" t="s">
        <v>33</v>
      </c>
    </row>
    <row r="24" spans="4:9">
      <c r="D24" s="3"/>
      <c r="E24" s="3" t="s">
        <v>34</v>
      </c>
      <c r="F24" s="70" t="str">
        <f>'SP 3 hergebruik'!E8</f>
        <v>Geen</v>
      </c>
      <c r="G24" s="3" t="s">
        <v>32</v>
      </c>
      <c r="H24" s="79" t="str">
        <f>'SP 3 hergebruik'!F8</f>
        <v>Damwand nog geschikt om opnieuw in te zetten</v>
      </c>
      <c r="I24" s="9" t="s">
        <v>33</v>
      </c>
    </row>
    <row r="25" spans="4:9">
      <c r="D25" s="3"/>
      <c r="E25" s="3" t="s">
        <v>35</v>
      </c>
      <c r="F25" s="70" t="str">
        <f>'SP 3 hergebruik'!D18</f>
        <v>A1-A3 input. Bijv.: 0316-fab&amp;Staal, warmgewalst, constructieprofielen {GLO} (22,3% primair, 77,7% secundair)</v>
      </c>
      <c r="G25" s="3" t="s">
        <v>32</v>
      </c>
      <c r="H25" s="80" t="str">
        <f>'SP 3 hergebruik'!F18</f>
        <v>Voor hergebruik dient A1-A3 te worden uitgespaard. Dit verschilt per LCA.</v>
      </c>
      <c r="I25" s="9" t="s">
        <v>33</v>
      </c>
    </row>
    <row r="26" spans="4:9">
      <c r="D26" s="3"/>
      <c r="E26" s="3" t="s">
        <v>36</v>
      </c>
      <c r="F26" s="72">
        <f>'SP 3 hergebruik'!E42</f>
        <v>1</v>
      </c>
      <c r="G26" s="3" t="s">
        <v>19</v>
      </c>
      <c r="H26" s="72" t="str">
        <f>'SP 3 hergebruik'!G35</f>
        <v>Kwaliteit van hergebruikte damwanden (na tijdelijke toepassing) in principe gelijk aan nieuw</v>
      </c>
      <c r="I26" s="9" t="s">
        <v>33</v>
      </c>
    </row>
    <row r="27" spans="4:9">
      <c r="D27" s="3"/>
      <c r="E27" s="3"/>
      <c r="F27" s="3"/>
      <c r="G27" s="3"/>
      <c r="H27" s="3"/>
      <c r="I27" s="3"/>
    </row>
    <row r="28" spans="4:9" ht="12" thickBot="1">
      <c r="D28" s="5" t="s">
        <v>37</v>
      </c>
      <c r="E28" s="3" t="s">
        <v>38</v>
      </c>
      <c r="F28" s="70" t="str">
        <f>'SP0 punt einde afval Rec'!E80</f>
        <v>Het einde afval punt ligt nadat het staal is gescheiden van eventuele andere niet-ferro onderdelen en wordt voldaan aan de kwaliteitseisen zoals beschreven in Verordening (EU) nr. 333/2011 (https://eur-lex.europa.eu/legal-content/NL/TXT/?qid=1564633971589&amp;uri=CELEX:32011R0333)</v>
      </c>
      <c r="G28" s="3" t="s">
        <v>39</v>
      </c>
      <c r="H28" s="72"/>
      <c r="I28" s="9" t="s">
        <v>30</v>
      </c>
    </row>
    <row r="29" spans="4:9" ht="12" thickTop="1">
      <c r="D29" s="3"/>
      <c r="E29" s="3" t="s">
        <v>40</v>
      </c>
      <c r="F29" s="70" t="str">
        <f>'SP 4 recycling'!E7</f>
        <v>0315-reC&amp;Sorteren en persen oud ijzer (o.b.v. Iron scrap, sorted, pressed {RER}| sorting and pressing of iron scrap | Cut-off, U)</v>
      </c>
      <c r="G29" s="3" t="s">
        <v>32</v>
      </c>
      <c r="H29" s="72" t="str">
        <f>'SP 4 recycling'!F7</f>
        <v>Staal dient te worden gesorteerd op legering/kwaliteit voor hoogwaardige recycling</v>
      </c>
      <c r="I29" s="9" t="s">
        <v>41</v>
      </c>
    </row>
    <row r="30" spans="4:9">
      <c r="D30" s="3"/>
      <c r="E30" s="3" t="s">
        <v>42</v>
      </c>
      <c r="F30" s="70" t="str">
        <f>'SP 4 recycling'!E8</f>
        <v>Geen</v>
      </c>
      <c r="G30" s="3" t="s">
        <v>32</v>
      </c>
      <c r="H30" s="72" t="str">
        <f>'SP 4 recycling'!F8</f>
        <v>Omsmelten van staal (de lasten na einde afval) zitten opgenomen in het module D proces.</v>
      </c>
      <c r="I30" s="9" t="s">
        <v>41</v>
      </c>
    </row>
    <row r="31" spans="4:9">
      <c r="D31" s="3"/>
      <c r="E31" s="3" t="s">
        <v>43</v>
      </c>
      <c r="F31" s="70" t="str">
        <f>'SP 4 recycling'!D18</f>
        <v>0282-reD&amp;Module D, staal, per kg NETTO geleverd ongelegeerd schroot (World Steel methode obv Steel, low-alloyed {RER&amp;RoW}| steel production, electric, low-alloyed | Cut-off, U  - Steel, unalloyed {RER&amp;RoW}| steel production, converter, unalloyed | Cut-off, U)</v>
      </c>
      <c r="G31" s="3" t="s">
        <v>32</v>
      </c>
      <c r="H31" s="72" t="str">
        <f>'SP 4 recycling'!F18</f>
        <v>Standaard proces voor recycling staal. Omsmelten is hierbij opgenomen.</v>
      </c>
      <c r="I31" s="9" t="s">
        <v>41</v>
      </c>
    </row>
    <row r="32" spans="4:9">
      <c r="D32" s="3"/>
      <c r="E32" s="3" t="s">
        <v>44</v>
      </c>
      <c r="F32" s="72">
        <f>'SP 4 recycling'!E37</f>
        <v>1</v>
      </c>
      <c r="G32" s="3" t="s">
        <v>19</v>
      </c>
      <c r="H32" s="72" t="str">
        <f>'SP 4 recycling'!G30</f>
        <v>Geen verlies van kwaliteit staal na omsmelting mits goed gesorteerd op kwaliteit legering. Stalen damwanden betreft geen hoogwaardig staal (met specifieke legeringselementen).</v>
      </c>
      <c r="I32" s="9" t="s">
        <v>41</v>
      </c>
    </row>
    <row r="33" spans="4:9">
      <c r="D33" s="3"/>
      <c r="E33" s="3"/>
      <c r="F33" s="3"/>
      <c r="G33" s="3"/>
      <c r="H33" s="9"/>
      <c r="I33" s="3"/>
    </row>
    <row r="34" spans="4:9" ht="12" thickBot="1">
      <c r="D34" s="5" t="s">
        <v>45</v>
      </c>
      <c r="E34" s="3" t="s">
        <v>46</v>
      </c>
      <c r="F34" s="75">
        <f>'SP 5 AVI'!E15</f>
        <v>0</v>
      </c>
      <c r="G34" s="3" t="s">
        <v>47</v>
      </c>
      <c r="H34" s="76" t="str">
        <f>'SP 5 AVI'!$F$15</f>
        <v>Metalen hebben geen LHV.</v>
      </c>
      <c r="I34" s="9" t="s">
        <v>48</v>
      </c>
    </row>
    <row r="35" spans="4:9" ht="12" thickTop="1">
      <c r="D35" s="3"/>
      <c r="E35" s="3" t="s">
        <v>285</v>
      </c>
      <c r="F35" s="81" t="str">
        <f>'SP 5 AVI'!E18</f>
        <v>0257-avC&amp;Verbranden staalschroot (o.b.v. Scrap steel {Europe without Switzerland}| treatment of scrap steel, municipal incineration | Cut-off, U)</v>
      </c>
      <c r="G35" s="82" t="s">
        <v>32</v>
      </c>
      <c r="H35" s="83" t="str">
        <f>'SP 5 AVI'!$F$18</f>
        <v>Standaard verbrandingsprofiel voor staal voor zover relevant. Staal wordt niet verbrand in dit scenario.</v>
      </c>
      <c r="I35" s="9"/>
    </row>
    <row r="36" spans="4:9">
      <c r="D36" s="3"/>
      <c r="E36" s="3" t="s">
        <v>49</v>
      </c>
      <c r="F36" s="2" t="s">
        <v>296</v>
      </c>
      <c r="G36" s="3"/>
      <c r="H36" s="2" t="s">
        <v>11</v>
      </c>
      <c r="I36" s="3" t="s">
        <v>50</v>
      </c>
    </row>
    <row r="37" spans="4:9">
      <c r="D37" s="3"/>
      <c r="E37" s="3"/>
      <c r="F37" s="3"/>
      <c r="G37" s="3"/>
      <c r="H37" s="3"/>
      <c r="I37" s="3"/>
    </row>
    <row r="38" spans="4:9" ht="12" thickBot="1">
      <c r="D38" s="5" t="s">
        <v>51</v>
      </c>
      <c r="E38" s="3" t="s">
        <v>52</v>
      </c>
      <c r="F38" s="2" t="s">
        <v>282</v>
      </c>
      <c r="G38" s="3" t="s">
        <v>32</v>
      </c>
      <c r="H38" s="2" t="s">
        <v>302</v>
      </c>
      <c r="I38" s="3" t="s">
        <v>53</v>
      </c>
    </row>
    <row r="39" spans="4:9" ht="12" thickTop="1"/>
  </sheetData>
  <phoneticPr fontId="10" type="noConversion"/>
  <hyperlinks>
    <hyperlink ref="I14" r:id="rId1" xr:uid="{4248CA8A-E09D-40DF-BDF2-1332DA757542}"/>
  </hyperlinks>
  <pageMargins left="0.7" right="0.7" top="0.75" bottom="0.75" header="0.3" footer="0.3"/>
  <pageSetup orientation="portrait" horizontalDpi="360" verticalDpi="36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DA1AC9-190C-472C-AD72-E924B5B19395}">
  <sheetPr>
    <tabColor theme="3"/>
  </sheetPr>
  <dimension ref="B2:AD80"/>
  <sheetViews>
    <sheetView workbookViewId="0">
      <selection activeCell="E80" sqref="E80"/>
    </sheetView>
  </sheetViews>
  <sheetFormatPr defaultRowHeight="11.25"/>
  <cols>
    <col min="1" max="3" width="4.1640625" customWidth="1"/>
    <col min="4" max="4" width="14.6640625" bestFit="1" customWidth="1"/>
    <col min="5" max="5" width="28.6640625" bestFit="1" customWidth="1"/>
  </cols>
  <sheetData>
    <row r="2" spans="2:30" ht="21" thickBot="1">
      <c r="B2" s="10" t="s">
        <v>54</v>
      </c>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row>
    <row r="3" spans="2:30" ht="12" thickTop="1">
      <c r="C3" s="11" t="s">
        <v>55</v>
      </c>
    </row>
    <row r="5" spans="2:30" ht="17.25">
      <c r="C5" s="12" t="s">
        <v>56</v>
      </c>
      <c r="D5" s="12"/>
      <c r="E5" s="2" t="s">
        <v>269</v>
      </c>
      <c r="F5" s="12"/>
      <c r="G5" s="12"/>
      <c r="H5" s="12"/>
      <c r="I5" s="12"/>
      <c r="J5" s="12"/>
      <c r="K5" s="12"/>
      <c r="L5" s="12"/>
      <c r="M5" s="12"/>
      <c r="N5" s="12"/>
      <c r="O5" s="12"/>
      <c r="P5" s="12"/>
      <c r="Q5" s="12"/>
      <c r="R5" s="12"/>
      <c r="S5" s="12"/>
      <c r="T5" s="12"/>
      <c r="U5" s="12"/>
      <c r="V5" s="12"/>
      <c r="W5" s="12"/>
      <c r="X5" s="12"/>
      <c r="Y5" s="12"/>
      <c r="Z5" s="12"/>
      <c r="AA5" s="12"/>
      <c r="AB5" s="12"/>
      <c r="AC5" s="12"/>
      <c r="AD5" s="12"/>
    </row>
    <row r="6" spans="2:30" ht="18" thickBot="1">
      <c r="C6" s="13" t="s">
        <v>57</v>
      </c>
      <c r="D6" s="13"/>
      <c r="E6" s="2" t="s">
        <v>28</v>
      </c>
      <c r="F6" s="13"/>
      <c r="G6" s="13"/>
      <c r="H6" s="13"/>
      <c r="I6" s="13"/>
      <c r="J6" s="13"/>
      <c r="K6" s="13"/>
      <c r="L6" s="13"/>
      <c r="M6" s="13"/>
      <c r="N6" s="13"/>
      <c r="O6" s="13"/>
      <c r="P6" s="13"/>
      <c r="Q6" s="13"/>
      <c r="R6" s="13"/>
      <c r="S6" s="13"/>
      <c r="T6" s="13"/>
      <c r="U6" s="13"/>
      <c r="V6" s="13"/>
      <c r="W6" s="13"/>
      <c r="X6" s="13"/>
      <c r="Y6" s="13"/>
      <c r="Z6" s="13"/>
      <c r="AA6" s="13"/>
      <c r="AB6" s="13"/>
      <c r="AC6" s="13"/>
      <c r="AD6" s="13"/>
    </row>
    <row r="7" spans="2:30" ht="12" thickTop="1">
      <c r="D7" s="11"/>
    </row>
    <row r="8" spans="2:30" ht="12">
      <c r="D8" s="14" t="s">
        <v>59</v>
      </c>
      <c r="E8" t="s">
        <v>60</v>
      </c>
    </row>
    <row r="9" spans="2:30" ht="12">
      <c r="D9" s="14"/>
      <c r="E9" s="15" t="s">
        <v>61</v>
      </c>
    </row>
    <row r="10" spans="2:30" ht="12">
      <c r="D10" s="14"/>
      <c r="E10" t="s">
        <v>62</v>
      </c>
    </row>
    <row r="11" spans="2:30" ht="12">
      <c r="D11" s="14"/>
    </row>
    <row r="12" spans="2:30" ht="12">
      <c r="D12" s="14" t="s">
        <v>63</v>
      </c>
      <c r="E12" s="16" t="s">
        <v>64</v>
      </c>
    </row>
    <row r="13" spans="2:30" ht="12">
      <c r="D13" s="14"/>
      <c r="E13" s="16"/>
    </row>
    <row r="14" spans="2:30" ht="24" customHeight="1">
      <c r="D14" s="14"/>
      <c r="E14" s="87" t="s">
        <v>65</v>
      </c>
      <c r="F14" s="87"/>
      <c r="G14" s="87"/>
      <c r="H14" s="87"/>
      <c r="I14" s="87"/>
      <c r="J14" s="87"/>
      <c r="K14" s="87"/>
      <c r="L14" s="87"/>
      <c r="M14" s="87"/>
    </row>
    <row r="15" spans="2:30" ht="12">
      <c r="D15" s="14"/>
      <c r="E15" s="88" t="s">
        <v>66</v>
      </c>
      <c r="F15" s="88"/>
      <c r="G15" s="88"/>
      <c r="H15" s="88"/>
      <c r="I15" s="88"/>
      <c r="J15" s="88"/>
      <c r="K15" s="88"/>
      <c r="L15" s="88"/>
      <c r="M15" s="88"/>
    </row>
    <row r="16" spans="2:30" ht="75" customHeight="1">
      <c r="D16" s="14"/>
      <c r="E16" s="86" t="s">
        <v>256</v>
      </c>
      <c r="F16" s="86"/>
      <c r="G16" s="86"/>
      <c r="H16" s="86"/>
      <c r="I16" s="86"/>
      <c r="J16" s="86"/>
      <c r="K16" s="86"/>
      <c r="L16" s="86"/>
      <c r="M16" s="86"/>
    </row>
    <row r="17" spans="4:30" ht="12">
      <c r="D17" s="14"/>
    </row>
    <row r="18" spans="4:30" ht="31.5" customHeight="1">
      <c r="D18" s="14"/>
      <c r="E18" s="89" t="s">
        <v>67</v>
      </c>
      <c r="F18" s="87"/>
      <c r="G18" s="87"/>
      <c r="H18" s="87"/>
      <c r="I18" s="87"/>
      <c r="J18" s="87"/>
      <c r="K18" s="87"/>
      <c r="L18" s="87"/>
      <c r="M18" s="87"/>
    </row>
    <row r="19" spans="4:30" ht="12">
      <c r="D19" s="14"/>
      <c r="E19" s="88" t="s">
        <v>66</v>
      </c>
      <c r="F19" s="88"/>
      <c r="G19" s="88"/>
      <c r="H19" s="88"/>
      <c r="I19" s="88"/>
      <c r="J19" s="88"/>
      <c r="K19" s="88"/>
      <c r="L19" s="88"/>
      <c r="M19" s="88"/>
    </row>
    <row r="20" spans="4:30" ht="75" customHeight="1">
      <c r="D20" s="14"/>
      <c r="E20" s="86" t="s">
        <v>257</v>
      </c>
      <c r="F20" s="86"/>
      <c r="G20" s="86"/>
      <c r="H20" s="86"/>
      <c r="I20" s="86"/>
      <c r="J20" s="86"/>
      <c r="K20" s="86"/>
      <c r="L20" s="86"/>
      <c r="M20" s="86"/>
    </row>
    <row r="21" spans="4:30" ht="12">
      <c r="D21" s="14"/>
    </row>
    <row r="22" spans="4:30" ht="24" customHeight="1">
      <c r="D22" s="14"/>
      <c r="E22" s="87" t="s">
        <v>68</v>
      </c>
      <c r="F22" s="87"/>
      <c r="G22" s="87"/>
      <c r="H22" s="87"/>
      <c r="I22" s="87"/>
      <c r="J22" s="87"/>
      <c r="K22" s="87"/>
      <c r="L22" s="87"/>
      <c r="M22" s="87"/>
    </row>
    <row r="23" spans="4:30" ht="12">
      <c r="D23" s="14"/>
      <c r="E23" s="88" t="s">
        <v>66</v>
      </c>
      <c r="F23" s="88"/>
      <c r="G23" s="88"/>
      <c r="H23" s="88"/>
      <c r="I23" s="88"/>
      <c r="J23" s="88"/>
      <c r="K23" s="88"/>
      <c r="L23" s="88"/>
      <c r="M23" s="88"/>
    </row>
    <row r="24" spans="4:30" ht="75" customHeight="1">
      <c r="D24" s="14"/>
      <c r="E24" s="86" t="s">
        <v>258</v>
      </c>
      <c r="F24" s="86"/>
      <c r="G24" s="86"/>
      <c r="H24" s="86"/>
      <c r="I24" s="86"/>
      <c r="J24" s="86"/>
      <c r="K24" s="86"/>
      <c r="L24" s="86"/>
      <c r="M24" s="86"/>
    </row>
    <row r="25" spans="4:30" ht="12">
      <c r="D25" s="14"/>
    </row>
    <row r="26" spans="4:30" ht="24" customHeight="1">
      <c r="D26" s="14"/>
      <c r="E26" s="87" t="s">
        <v>69</v>
      </c>
      <c r="F26" s="87"/>
      <c r="G26" s="87"/>
      <c r="H26" s="87"/>
      <c r="I26" s="87"/>
      <c r="J26" s="87"/>
      <c r="K26" s="87"/>
      <c r="L26" s="87"/>
      <c r="M26" s="87"/>
    </row>
    <row r="27" spans="4:30" ht="12">
      <c r="D27" s="14"/>
      <c r="E27" s="88" t="s">
        <v>66</v>
      </c>
      <c r="F27" s="88"/>
      <c r="G27" s="88"/>
      <c r="H27" s="88"/>
      <c r="I27" s="88"/>
      <c r="J27" s="88"/>
      <c r="K27" s="88"/>
      <c r="L27" s="88"/>
      <c r="M27" s="88"/>
      <c r="AD27" s="17" t="s">
        <v>70</v>
      </c>
    </row>
    <row r="28" spans="4:30" ht="75" customHeight="1">
      <c r="D28" s="14"/>
      <c r="E28" s="86" t="s">
        <v>259</v>
      </c>
      <c r="F28" s="86"/>
      <c r="G28" s="86"/>
      <c r="H28" s="86"/>
      <c r="I28" s="86"/>
      <c r="J28" s="86"/>
      <c r="K28" s="86"/>
      <c r="L28" s="86"/>
      <c r="M28" s="86"/>
    </row>
    <row r="29" spans="4:30" ht="12">
      <c r="D29" s="14"/>
    </row>
    <row r="30" spans="4:30" ht="12">
      <c r="D30" s="14"/>
      <c r="AB30" s="6"/>
    </row>
    <row r="31" spans="4:30" ht="12">
      <c r="D31" s="14" t="s">
        <v>71</v>
      </c>
      <c r="E31" t="s">
        <v>72</v>
      </c>
    </row>
    <row r="32" spans="4:30" ht="12">
      <c r="D32" s="14"/>
      <c r="E32" s="90" t="s">
        <v>73</v>
      </c>
      <c r="F32" s="91"/>
      <c r="G32" s="91"/>
      <c r="H32" s="91"/>
      <c r="I32" s="91"/>
      <c r="J32" s="91"/>
      <c r="K32" s="91"/>
      <c r="L32" s="91"/>
      <c r="M32" s="92"/>
    </row>
    <row r="33" spans="4:13">
      <c r="E33" s="18" t="s">
        <v>74</v>
      </c>
    </row>
    <row r="35" spans="4:13" ht="12">
      <c r="D35" s="14" t="s">
        <v>75</v>
      </c>
      <c r="E35" s="16" t="s">
        <v>76</v>
      </c>
    </row>
    <row r="36" spans="4:13" ht="12">
      <c r="D36" s="14"/>
      <c r="E36" s="16"/>
    </row>
    <row r="37" spans="4:13" ht="48" customHeight="1">
      <c r="D37" s="19" t="s">
        <v>77</v>
      </c>
      <c r="E37" s="87" t="s">
        <v>78</v>
      </c>
      <c r="F37" s="87"/>
      <c r="G37" s="87"/>
      <c r="H37" s="87"/>
      <c r="I37" s="87"/>
      <c r="J37" s="87"/>
      <c r="K37" s="87"/>
      <c r="L37" s="87"/>
      <c r="M37" s="87"/>
    </row>
    <row r="38" spans="4:13" ht="12">
      <c r="D38" s="14"/>
      <c r="E38" s="88" t="s">
        <v>66</v>
      </c>
      <c r="F38" s="88"/>
      <c r="G38" s="88"/>
      <c r="H38" s="88"/>
      <c r="I38" s="88"/>
      <c r="J38" s="88"/>
      <c r="K38" s="88"/>
      <c r="L38" s="88"/>
      <c r="M38" s="88"/>
    </row>
    <row r="39" spans="4:13" ht="75" customHeight="1">
      <c r="D39" s="14"/>
      <c r="E39" s="86" t="s">
        <v>260</v>
      </c>
      <c r="F39" s="86"/>
      <c r="G39" s="86"/>
      <c r="H39" s="86"/>
      <c r="I39" s="86"/>
      <c r="J39" s="86"/>
      <c r="K39" s="86"/>
      <c r="L39" s="86"/>
      <c r="M39" s="86"/>
    </row>
    <row r="40" spans="4:13" ht="12">
      <c r="D40" s="14"/>
    </row>
    <row r="41" spans="4:13" ht="24" customHeight="1">
      <c r="D41" s="14"/>
      <c r="E41" s="87" t="s">
        <v>79</v>
      </c>
      <c r="F41" s="87"/>
      <c r="G41" s="87"/>
      <c r="H41" s="87"/>
      <c r="I41" s="87"/>
      <c r="J41" s="87"/>
      <c r="K41" s="87"/>
      <c r="L41" s="87"/>
      <c r="M41" s="87"/>
    </row>
    <row r="42" spans="4:13" ht="12">
      <c r="D42" s="14"/>
      <c r="E42" s="88" t="s">
        <v>66</v>
      </c>
      <c r="F42" s="88"/>
      <c r="G42" s="88"/>
      <c r="H42" s="88"/>
      <c r="I42" s="88"/>
      <c r="J42" s="88"/>
      <c r="K42" s="88"/>
      <c r="L42" s="88"/>
      <c r="M42" s="88"/>
    </row>
    <row r="43" spans="4:13" ht="75" customHeight="1">
      <c r="D43" s="14"/>
      <c r="E43" s="86" t="s">
        <v>261</v>
      </c>
      <c r="F43" s="86"/>
      <c r="G43" s="86"/>
      <c r="H43" s="86"/>
      <c r="I43" s="86"/>
      <c r="J43" s="86"/>
      <c r="K43" s="86"/>
      <c r="L43" s="86"/>
      <c r="M43" s="86"/>
    </row>
    <row r="44" spans="4:13" ht="12">
      <c r="D44" s="14"/>
    </row>
    <row r="45" spans="4:13" ht="36" customHeight="1">
      <c r="D45" s="14"/>
      <c r="E45" s="87" t="s">
        <v>80</v>
      </c>
      <c r="F45" s="87"/>
      <c r="G45" s="87"/>
      <c r="H45" s="87"/>
      <c r="I45" s="87"/>
      <c r="J45" s="87"/>
      <c r="K45" s="87"/>
      <c r="L45" s="87"/>
      <c r="M45" s="87"/>
    </row>
    <row r="46" spans="4:13" ht="12">
      <c r="D46" s="14"/>
      <c r="E46" s="88" t="s">
        <v>66</v>
      </c>
      <c r="F46" s="88"/>
      <c r="G46" s="88"/>
      <c r="H46" s="88"/>
      <c r="I46" s="88"/>
      <c r="J46" s="88"/>
      <c r="K46" s="88"/>
      <c r="L46" s="88"/>
      <c r="M46" s="88"/>
    </row>
    <row r="47" spans="4:13" ht="75" customHeight="1">
      <c r="D47" s="14"/>
      <c r="E47" s="86" t="s">
        <v>262</v>
      </c>
      <c r="F47" s="86"/>
      <c r="G47" s="86"/>
      <c r="H47" s="86"/>
      <c r="I47" s="86"/>
      <c r="J47" s="86"/>
      <c r="K47" s="86"/>
      <c r="L47" s="86"/>
      <c r="M47" s="86"/>
    </row>
    <row r="48" spans="4:13" ht="12">
      <c r="D48" s="14"/>
    </row>
    <row r="49" spans="4:13" ht="36" customHeight="1">
      <c r="D49" s="14"/>
      <c r="E49" s="87" t="s">
        <v>81</v>
      </c>
      <c r="F49" s="87"/>
      <c r="G49" s="87"/>
      <c r="H49" s="87"/>
      <c r="I49" s="87"/>
      <c r="J49" s="87"/>
      <c r="K49" s="87"/>
      <c r="L49" s="87"/>
      <c r="M49" s="87"/>
    </row>
    <row r="50" spans="4:13" ht="12">
      <c r="D50" s="14"/>
      <c r="E50" s="88" t="s">
        <v>66</v>
      </c>
      <c r="F50" s="88"/>
      <c r="G50" s="88"/>
      <c r="H50" s="88"/>
      <c r="I50" s="88"/>
      <c r="J50" s="88"/>
      <c r="K50" s="88"/>
      <c r="L50" s="88"/>
      <c r="M50" s="88"/>
    </row>
    <row r="51" spans="4:13" ht="75" customHeight="1">
      <c r="D51" s="14"/>
      <c r="E51" s="86" t="s">
        <v>263</v>
      </c>
      <c r="F51" s="86"/>
      <c r="G51" s="86"/>
      <c r="H51" s="86"/>
      <c r="I51" s="86"/>
      <c r="J51" s="86"/>
      <c r="K51" s="86"/>
      <c r="L51" s="86"/>
      <c r="M51" s="86"/>
    </row>
    <row r="53" spans="4:13" ht="12">
      <c r="D53" s="14" t="s">
        <v>82</v>
      </c>
      <c r="E53" t="s">
        <v>83</v>
      </c>
    </row>
    <row r="54" spans="4:13">
      <c r="E54" s="2" t="s">
        <v>84</v>
      </c>
    </row>
    <row r="56" spans="4:13">
      <c r="E56" t="s">
        <v>85</v>
      </c>
    </row>
    <row r="57" spans="4:13">
      <c r="E57" s="2" t="s">
        <v>86</v>
      </c>
    </row>
    <row r="59" spans="4:13">
      <c r="E59" t="s">
        <v>87</v>
      </c>
    </row>
    <row r="60" spans="4:13">
      <c r="E60" s="2" t="s">
        <v>58</v>
      </c>
    </row>
    <row r="62" spans="4:13">
      <c r="E62" t="s">
        <v>88</v>
      </c>
    </row>
    <row r="63" spans="4:13">
      <c r="E63" s="2" t="s">
        <v>58</v>
      </c>
    </row>
    <row r="65" spans="4:13">
      <c r="E65" t="s">
        <v>89</v>
      </c>
    </row>
    <row r="66" spans="4:13">
      <c r="E66" s="2" t="s">
        <v>58</v>
      </c>
    </row>
    <row r="68" spans="4:13">
      <c r="E68" t="s">
        <v>90</v>
      </c>
    </row>
    <row r="69" spans="4:13">
      <c r="E69" s="2" t="s">
        <v>58</v>
      </c>
    </row>
    <row r="71" spans="4:13">
      <c r="E71" t="s">
        <v>91</v>
      </c>
    </row>
    <row r="72" spans="4:13">
      <c r="E72" s="2" t="s">
        <v>58</v>
      </c>
    </row>
    <row r="74" spans="4:13">
      <c r="E74" t="s">
        <v>92</v>
      </c>
    </row>
    <row r="75" spans="4:13">
      <c r="E75" s="2" t="s">
        <v>58</v>
      </c>
    </row>
    <row r="78" spans="4:13" ht="12">
      <c r="D78" s="14" t="s">
        <v>93</v>
      </c>
      <c r="E78" t="s">
        <v>94</v>
      </c>
    </row>
    <row r="79" spans="4:13" ht="12">
      <c r="D79" s="14"/>
      <c r="E79" s="88" t="s">
        <v>66</v>
      </c>
      <c r="F79" s="88"/>
      <c r="G79" s="88"/>
      <c r="H79" s="88"/>
      <c r="I79" s="88"/>
      <c r="J79" s="88"/>
      <c r="K79" s="88"/>
      <c r="L79" s="88"/>
      <c r="M79" s="88"/>
    </row>
    <row r="80" spans="4:13" ht="75" customHeight="1">
      <c r="D80" s="14"/>
      <c r="E80" s="74" t="s">
        <v>264</v>
      </c>
    </row>
  </sheetData>
  <mergeCells count="26">
    <mergeCell ref="E51:M51"/>
    <mergeCell ref="E79:M79"/>
    <mergeCell ref="E43:M43"/>
    <mergeCell ref="E45:M45"/>
    <mergeCell ref="E46:M46"/>
    <mergeCell ref="E47:M47"/>
    <mergeCell ref="E49:M49"/>
    <mergeCell ref="E50:M50"/>
    <mergeCell ref="E42:M42"/>
    <mergeCell ref="E22:M22"/>
    <mergeCell ref="E23:M23"/>
    <mergeCell ref="E24:M24"/>
    <mergeCell ref="E26:M26"/>
    <mergeCell ref="E27:M27"/>
    <mergeCell ref="E28:M28"/>
    <mergeCell ref="E32:M32"/>
    <mergeCell ref="E37:M37"/>
    <mergeCell ref="E38:M38"/>
    <mergeCell ref="E39:M39"/>
    <mergeCell ref="E41:M41"/>
    <mergeCell ref="E20:M20"/>
    <mergeCell ref="E14:M14"/>
    <mergeCell ref="E15:M15"/>
    <mergeCell ref="E16:M16"/>
    <mergeCell ref="E18:M18"/>
    <mergeCell ref="E19:M19"/>
  </mergeCells>
  <conditionalFormatting sqref="E6">
    <cfRule type="cellIs" dxfId="1" priority="1" operator="equal">
      <formula>"Maak een keuze"</formula>
    </cfRule>
  </conditionalFormatting>
  <hyperlinks>
    <hyperlink ref="AD27" r:id="rId1" xr:uid="{1347B2EA-4E12-4D8A-9F54-74910A367EF7}"/>
  </hyperlinks>
  <pageMargins left="0.7" right="0.7" top="0.75" bottom="0.75" header="0.3" footer="0.3"/>
  <pageSetup paperSize="9" orientation="portrait" r:id="rId2"/>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B10344-A9C4-4F95-866C-375FCCAE5A89}">
  <sheetPr>
    <tabColor theme="3"/>
  </sheetPr>
  <dimension ref="B2:AD80"/>
  <sheetViews>
    <sheetView topLeftCell="A57" workbookViewId="0">
      <selection activeCell="E80" sqref="E80"/>
    </sheetView>
  </sheetViews>
  <sheetFormatPr defaultRowHeight="11.25"/>
  <cols>
    <col min="1" max="3" width="4.1640625" customWidth="1"/>
    <col min="4" max="4" width="14.6640625" bestFit="1" customWidth="1"/>
    <col min="5" max="5" width="28.6640625" bestFit="1" customWidth="1"/>
  </cols>
  <sheetData>
    <row r="2" spans="2:30" ht="21" thickBot="1">
      <c r="B2" s="10" t="s">
        <v>54</v>
      </c>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row>
    <row r="3" spans="2:30" ht="12" thickTop="1">
      <c r="C3" s="11" t="s">
        <v>55</v>
      </c>
    </row>
    <row r="5" spans="2:30" ht="17.25">
      <c r="C5" s="12" t="s">
        <v>56</v>
      </c>
      <c r="D5" s="12"/>
      <c r="E5" s="2" t="s">
        <v>269</v>
      </c>
      <c r="F5" s="12"/>
      <c r="G5" s="12"/>
      <c r="H5" s="12"/>
      <c r="I5" s="12"/>
      <c r="J5" s="12"/>
      <c r="K5" s="12"/>
      <c r="L5" s="12"/>
      <c r="M5" s="12"/>
      <c r="N5" s="12"/>
      <c r="O5" s="12"/>
      <c r="P5" s="12"/>
      <c r="Q5" s="12"/>
      <c r="R5" s="12"/>
      <c r="S5" s="12"/>
      <c r="T5" s="12"/>
      <c r="U5" s="12"/>
      <c r="V5" s="12"/>
      <c r="W5" s="12"/>
      <c r="X5" s="12"/>
      <c r="Y5" s="12"/>
      <c r="Z5" s="12"/>
      <c r="AA5" s="12"/>
      <c r="AB5" s="12"/>
      <c r="AC5" s="12"/>
      <c r="AD5" s="12"/>
    </row>
    <row r="6" spans="2:30" ht="18" thickBot="1">
      <c r="C6" s="13" t="s">
        <v>57</v>
      </c>
      <c r="D6" s="13"/>
      <c r="E6" s="2" t="s">
        <v>117</v>
      </c>
      <c r="F6" s="13"/>
      <c r="G6" s="13"/>
      <c r="H6" s="13"/>
      <c r="I6" s="13"/>
      <c r="J6" s="13"/>
      <c r="K6" s="13"/>
      <c r="L6" s="13"/>
      <c r="M6" s="13"/>
      <c r="N6" s="13"/>
      <c r="O6" s="13"/>
      <c r="P6" s="13"/>
      <c r="Q6" s="13"/>
      <c r="R6" s="13"/>
      <c r="S6" s="13"/>
      <c r="T6" s="13"/>
      <c r="U6" s="13"/>
      <c r="V6" s="13"/>
      <c r="W6" s="13"/>
      <c r="X6" s="13"/>
      <c r="Y6" s="13"/>
      <c r="Z6" s="13"/>
      <c r="AA6" s="13"/>
      <c r="AB6" s="13"/>
      <c r="AC6" s="13"/>
      <c r="AD6" s="13"/>
    </row>
    <row r="7" spans="2:30" ht="12" thickTop="1">
      <c r="D7" s="11"/>
    </row>
    <row r="8" spans="2:30" ht="12">
      <c r="D8" s="14" t="s">
        <v>59</v>
      </c>
      <c r="E8" t="s">
        <v>60</v>
      </c>
    </row>
    <row r="9" spans="2:30" ht="12">
      <c r="D9" s="14"/>
      <c r="E9" s="15" t="s">
        <v>61</v>
      </c>
    </row>
    <row r="10" spans="2:30" ht="12">
      <c r="D10" s="14"/>
      <c r="E10" t="s">
        <v>62</v>
      </c>
    </row>
    <row r="11" spans="2:30" ht="12">
      <c r="D11" s="14"/>
    </row>
    <row r="12" spans="2:30" ht="12">
      <c r="D12" s="14" t="s">
        <v>63</v>
      </c>
      <c r="E12" s="16" t="s">
        <v>64</v>
      </c>
    </row>
    <row r="13" spans="2:30" ht="12">
      <c r="D13" s="14"/>
      <c r="E13" s="16"/>
    </row>
    <row r="14" spans="2:30" ht="24" customHeight="1">
      <c r="D14" s="14"/>
      <c r="E14" s="87" t="s">
        <v>65</v>
      </c>
      <c r="F14" s="87"/>
      <c r="G14" s="87"/>
      <c r="H14" s="87"/>
      <c r="I14" s="87"/>
      <c r="J14" s="87"/>
      <c r="K14" s="87"/>
      <c r="L14" s="87"/>
      <c r="M14" s="87"/>
    </row>
    <row r="15" spans="2:30" ht="12">
      <c r="D15" s="14"/>
      <c r="E15" s="88" t="s">
        <v>66</v>
      </c>
      <c r="F15" s="88"/>
      <c r="G15" s="88"/>
      <c r="H15" s="88"/>
      <c r="I15" s="88"/>
      <c r="J15" s="88"/>
      <c r="K15" s="88"/>
      <c r="L15" s="88"/>
      <c r="M15" s="88"/>
    </row>
    <row r="16" spans="2:30" ht="75" customHeight="1">
      <c r="D16" s="14"/>
      <c r="E16" s="86" t="s">
        <v>265</v>
      </c>
      <c r="F16" s="86"/>
      <c r="G16" s="86"/>
      <c r="H16" s="86"/>
      <c r="I16" s="86"/>
      <c r="J16" s="86"/>
      <c r="K16" s="86"/>
      <c r="L16" s="86"/>
      <c r="M16" s="86"/>
    </row>
    <row r="17" spans="4:30" ht="12">
      <c r="D17" s="14"/>
    </row>
    <row r="18" spans="4:30" ht="31.5" customHeight="1">
      <c r="D18" s="14"/>
      <c r="E18" s="89" t="s">
        <v>67</v>
      </c>
      <c r="F18" s="87"/>
      <c r="G18" s="87"/>
      <c r="H18" s="87"/>
      <c r="I18" s="87"/>
      <c r="J18" s="87"/>
      <c r="K18" s="87"/>
      <c r="L18" s="87"/>
      <c r="M18" s="87"/>
    </row>
    <row r="19" spans="4:30" ht="12">
      <c r="D19" s="14"/>
      <c r="E19" s="88" t="s">
        <v>66</v>
      </c>
      <c r="F19" s="88"/>
      <c r="G19" s="88"/>
      <c r="H19" s="88"/>
      <c r="I19" s="88"/>
      <c r="J19" s="88"/>
      <c r="K19" s="88"/>
      <c r="L19" s="88"/>
      <c r="M19" s="88"/>
    </row>
    <row r="20" spans="4:30" ht="75" customHeight="1">
      <c r="D20" s="14"/>
      <c r="E20" s="86" t="s">
        <v>257</v>
      </c>
      <c r="F20" s="86"/>
      <c r="G20" s="86"/>
      <c r="H20" s="86"/>
      <c r="I20" s="86"/>
      <c r="J20" s="86"/>
      <c r="K20" s="86"/>
      <c r="L20" s="86"/>
      <c r="M20" s="86"/>
    </row>
    <row r="21" spans="4:30" ht="12">
      <c r="D21" s="14"/>
    </row>
    <row r="22" spans="4:30" ht="24" customHeight="1">
      <c r="D22" s="14"/>
      <c r="E22" s="87" t="s">
        <v>68</v>
      </c>
      <c r="F22" s="87"/>
      <c r="G22" s="87"/>
      <c r="H22" s="87"/>
      <c r="I22" s="87"/>
      <c r="J22" s="87"/>
      <c r="K22" s="87"/>
      <c r="L22" s="87"/>
      <c r="M22" s="87"/>
    </row>
    <row r="23" spans="4:30" ht="12">
      <c r="D23" s="14"/>
      <c r="E23" s="88" t="s">
        <v>66</v>
      </c>
      <c r="F23" s="88"/>
      <c r="G23" s="88"/>
      <c r="H23" s="88"/>
      <c r="I23" s="88"/>
      <c r="J23" s="88"/>
      <c r="K23" s="88"/>
      <c r="L23" s="88"/>
      <c r="M23" s="88"/>
    </row>
    <row r="24" spans="4:30" ht="75" customHeight="1">
      <c r="D24" s="14"/>
      <c r="E24" s="86" t="s">
        <v>258</v>
      </c>
      <c r="F24" s="86"/>
      <c r="G24" s="86"/>
      <c r="H24" s="86"/>
      <c r="I24" s="86"/>
      <c r="J24" s="86"/>
      <c r="K24" s="86"/>
      <c r="L24" s="86"/>
      <c r="M24" s="86"/>
    </row>
    <row r="25" spans="4:30" ht="12">
      <c r="D25" s="14"/>
    </row>
    <row r="26" spans="4:30" ht="24" customHeight="1">
      <c r="D26" s="14"/>
      <c r="E26" s="87" t="s">
        <v>69</v>
      </c>
      <c r="F26" s="87"/>
      <c r="G26" s="87"/>
      <c r="H26" s="87"/>
      <c r="I26" s="87"/>
      <c r="J26" s="87"/>
      <c r="K26" s="87"/>
      <c r="L26" s="87"/>
      <c r="M26" s="87"/>
    </row>
    <row r="27" spans="4:30" ht="12">
      <c r="D27" s="14"/>
      <c r="E27" s="88" t="s">
        <v>66</v>
      </c>
      <c r="F27" s="88"/>
      <c r="G27" s="88"/>
      <c r="H27" s="88"/>
      <c r="I27" s="88"/>
      <c r="J27" s="88"/>
      <c r="K27" s="88"/>
      <c r="L27" s="88"/>
      <c r="M27" s="88"/>
      <c r="AD27" s="17" t="s">
        <v>70</v>
      </c>
    </row>
    <row r="28" spans="4:30" ht="75" customHeight="1">
      <c r="D28" s="14"/>
      <c r="E28" s="86" t="s">
        <v>266</v>
      </c>
      <c r="F28" s="86"/>
      <c r="G28" s="86"/>
      <c r="H28" s="86"/>
      <c r="I28" s="86"/>
      <c r="J28" s="86"/>
      <c r="K28" s="86"/>
      <c r="L28" s="86"/>
      <c r="M28" s="86"/>
    </row>
    <row r="29" spans="4:30" ht="12">
      <c r="D29" s="14"/>
    </row>
    <row r="30" spans="4:30" ht="12">
      <c r="D30" s="14"/>
      <c r="AB30" s="6"/>
    </row>
    <row r="31" spans="4:30" ht="12">
      <c r="D31" s="14" t="s">
        <v>71</v>
      </c>
      <c r="E31" t="s">
        <v>72</v>
      </c>
    </row>
    <row r="32" spans="4:30" ht="12">
      <c r="D32" s="14"/>
      <c r="E32" s="90" t="s">
        <v>73</v>
      </c>
      <c r="F32" s="91"/>
      <c r="G32" s="91"/>
      <c r="H32" s="91"/>
      <c r="I32" s="91"/>
      <c r="J32" s="91"/>
      <c r="K32" s="91"/>
      <c r="L32" s="91"/>
      <c r="M32" s="92"/>
    </row>
    <row r="33" spans="4:13">
      <c r="E33" s="18" t="s">
        <v>74</v>
      </c>
    </row>
    <row r="35" spans="4:13" ht="12">
      <c r="D35" s="14" t="s">
        <v>75</v>
      </c>
      <c r="E35" s="16" t="s">
        <v>76</v>
      </c>
    </row>
    <row r="36" spans="4:13" ht="12">
      <c r="D36" s="14"/>
      <c r="E36" s="16"/>
    </row>
    <row r="37" spans="4:13" ht="48" customHeight="1">
      <c r="D37" s="19" t="s">
        <v>77</v>
      </c>
      <c r="E37" s="87" t="s">
        <v>78</v>
      </c>
      <c r="F37" s="87"/>
      <c r="G37" s="87"/>
      <c r="H37" s="87"/>
      <c r="I37" s="87"/>
      <c r="J37" s="87"/>
      <c r="K37" s="87"/>
      <c r="L37" s="87"/>
      <c r="M37" s="87"/>
    </row>
    <row r="38" spans="4:13" ht="12">
      <c r="D38" s="14"/>
      <c r="E38" s="88" t="s">
        <v>66</v>
      </c>
      <c r="F38" s="88"/>
      <c r="G38" s="88"/>
      <c r="H38" s="88"/>
      <c r="I38" s="88"/>
      <c r="J38" s="88"/>
      <c r="K38" s="88"/>
      <c r="L38" s="88"/>
      <c r="M38" s="88"/>
    </row>
    <row r="39" spans="4:13" ht="75" customHeight="1">
      <c r="D39" s="14"/>
      <c r="E39" s="86"/>
      <c r="F39" s="86"/>
      <c r="G39" s="86"/>
      <c r="H39" s="86"/>
      <c r="I39" s="86"/>
      <c r="J39" s="86"/>
      <c r="K39" s="86"/>
      <c r="L39" s="86"/>
      <c r="M39" s="86"/>
    </row>
    <row r="40" spans="4:13" ht="12">
      <c r="D40" s="14"/>
    </row>
    <row r="41" spans="4:13" ht="24" customHeight="1">
      <c r="D41" s="14"/>
      <c r="E41" s="87" t="s">
        <v>79</v>
      </c>
      <c r="F41" s="87"/>
      <c r="G41" s="87"/>
      <c r="H41" s="87"/>
      <c r="I41" s="87"/>
      <c r="J41" s="87"/>
      <c r="K41" s="87"/>
      <c r="L41" s="87"/>
      <c r="M41" s="87"/>
    </row>
    <row r="42" spans="4:13" ht="12">
      <c r="D42" s="14"/>
      <c r="E42" s="88" t="s">
        <v>66</v>
      </c>
      <c r="F42" s="88"/>
      <c r="G42" s="88"/>
      <c r="H42" s="88"/>
      <c r="I42" s="88"/>
      <c r="J42" s="88"/>
      <c r="K42" s="88"/>
      <c r="L42" s="88"/>
      <c r="M42" s="88"/>
    </row>
    <row r="43" spans="4:13" ht="75" customHeight="1">
      <c r="D43" s="14"/>
      <c r="E43" s="86"/>
      <c r="F43" s="86"/>
      <c r="G43" s="86"/>
      <c r="H43" s="86"/>
      <c r="I43" s="86"/>
      <c r="J43" s="86"/>
      <c r="K43" s="86"/>
      <c r="L43" s="86"/>
      <c r="M43" s="86"/>
    </row>
    <row r="44" spans="4:13" ht="12">
      <c r="D44" s="14"/>
    </row>
    <row r="45" spans="4:13" ht="36" customHeight="1">
      <c r="D45" s="14"/>
      <c r="E45" s="87" t="s">
        <v>80</v>
      </c>
      <c r="F45" s="87"/>
      <c r="G45" s="87"/>
      <c r="H45" s="87"/>
      <c r="I45" s="87"/>
      <c r="J45" s="87"/>
      <c r="K45" s="87"/>
      <c r="L45" s="87"/>
      <c r="M45" s="87"/>
    </row>
    <row r="46" spans="4:13" ht="12">
      <c r="D46" s="14"/>
      <c r="E46" s="88" t="s">
        <v>66</v>
      </c>
      <c r="F46" s="88"/>
      <c r="G46" s="88"/>
      <c r="H46" s="88"/>
      <c r="I46" s="88"/>
      <c r="J46" s="88"/>
      <c r="K46" s="88"/>
      <c r="L46" s="88"/>
      <c r="M46" s="88"/>
    </row>
    <row r="47" spans="4:13" ht="75" customHeight="1">
      <c r="D47" s="14"/>
      <c r="E47" s="86"/>
      <c r="F47" s="86"/>
      <c r="G47" s="86"/>
      <c r="H47" s="86"/>
      <c r="I47" s="86"/>
      <c r="J47" s="86"/>
      <c r="K47" s="86"/>
      <c r="L47" s="86"/>
      <c r="M47" s="86"/>
    </row>
    <row r="48" spans="4:13" ht="12">
      <c r="D48" s="14"/>
    </row>
    <row r="49" spans="4:13" ht="36" customHeight="1">
      <c r="D49" s="14"/>
      <c r="E49" s="87" t="s">
        <v>81</v>
      </c>
      <c r="F49" s="87"/>
      <c r="G49" s="87"/>
      <c r="H49" s="87"/>
      <c r="I49" s="87"/>
      <c r="J49" s="87"/>
      <c r="K49" s="87"/>
      <c r="L49" s="87"/>
      <c r="M49" s="87"/>
    </row>
    <row r="50" spans="4:13" ht="12">
      <c r="D50" s="14"/>
      <c r="E50" s="88" t="s">
        <v>66</v>
      </c>
      <c r="F50" s="88"/>
      <c r="G50" s="88"/>
      <c r="H50" s="88"/>
      <c r="I50" s="88"/>
      <c r="J50" s="88"/>
      <c r="K50" s="88"/>
      <c r="L50" s="88"/>
      <c r="M50" s="88"/>
    </row>
    <row r="51" spans="4:13" ht="75" customHeight="1">
      <c r="D51" s="14"/>
      <c r="E51" s="86"/>
      <c r="F51" s="86"/>
      <c r="G51" s="86"/>
      <c r="H51" s="86"/>
      <c r="I51" s="86"/>
      <c r="J51" s="86"/>
      <c r="K51" s="86"/>
      <c r="L51" s="86"/>
      <c r="M51" s="86"/>
    </row>
    <row r="53" spans="4:13" ht="12">
      <c r="D53" s="14" t="s">
        <v>82</v>
      </c>
      <c r="E53" t="s">
        <v>83</v>
      </c>
    </row>
    <row r="54" spans="4:13">
      <c r="E54" s="2" t="s">
        <v>84</v>
      </c>
    </row>
    <row r="56" spans="4:13">
      <c r="E56" t="s">
        <v>85</v>
      </c>
    </row>
    <row r="57" spans="4:13">
      <c r="E57" s="2" t="s">
        <v>86</v>
      </c>
    </row>
    <row r="59" spans="4:13">
      <c r="E59" t="s">
        <v>87</v>
      </c>
    </row>
    <row r="60" spans="4:13">
      <c r="E60" s="2" t="s">
        <v>58</v>
      </c>
    </row>
    <row r="62" spans="4:13">
      <c r="E62" t="s">
        <v>88</v>
      </c>
    </row>
    <row r="63" spans="4:13">
      <c r="E63" s="2" t="s">
        <v>58</v>
      </c>
    </row>
    <row r="65" spans="4:13">
      <c r="E65" t="s">
        <v>89</v>
      </c>
    </row>
    <row r="66" spans="4:13">
      <c r="E66" s="2" t="s">
        <v>58</v>
      </c>
    </row>
    <row r="68" spans="4:13">
      <c r="E68" t="s">
        <v>90</v>
      </c>
    </row>
    <row r="69" spans="4:13">
      <c r="E69" s="2" t="s">
        <v>58</v>
      </c>
    </row>
    <row r="71" spans="4:13">
      <c r="E71" t="s">
        <v>91</v>
      </c>
    </row>
    <row r="72" spans="4:13">
      <c r="E72" s="2" t="s">
        <v>58</v>
      </c>
    </row>
    <row r="74" spans="4:13">
      <c r="E74" t="s">
        <v>92</v>
      </c>
    </row>
    <row r="75" spans="4:13">
      <c r="E75" s="2" t="s">
        <v>58</v>
      </c>
    </row>
    <row r="78" spans="4:13" ht="12">
      <c r="D78" s="14" t="s">
        <v>93</v>
      </c>
      <c r="E78" t="s">
        <v>94</v>
      </c>
    </row>
    <row r="79" spans="4:13" ht="12">
      <c r="D79" s="14"/>
      <c r="E79" s="88" t="s">
        <v>66</v>
      </c>
      <c r="F79" s="88"/>
      <c r="G79" s="88"/>
      <c r="H79" s="88"/>
      <c r="I79" s="88"/>
      <c r="J79" s="88"/>
      <c r="K79" s="88"/>
      <c r="L79" s="88"/>
      <c r="M79" s="88"/>
    </row>
    <row r="80" spans="4:13" ht="75" customHeight="1">
      <c r="D80" s="14"/>
      <c r="E80" s="74" t="s">
        <v>303</v>
      </c>
    </row>
  </sheetData>
  <mergeCells count="26">
    <mergeCell ref="E20:M20"/>
    <mergeCell ref="E14:M14"/>
    <mergeCell ref="E15:M15"/>
    <mergeCell ref="E16:M16"/>
    <mergeCell ref="E18:M18"/>
    <mergeCell ref="E19:M19"/>
    <mergeCell ref="E42:M42"/>
    <mergeCell ref="E22:M22"/>
    <mergeCell ref="E23:M23"/>
    <mergeCell ref="E24:M24"/>
    <mergeCell ref="E26:M26"/>
    <mergeCell ref="E27:M27"/>
    <mergeCell ref="E28:M28"/>
    <mergeCell ref="E32:M32"/>
    <mergeCell ref="E37:M37"/>
    <mergeCell ref="E38:M38"/>
    <mergeCell ref="E39:M39"/>
    <mergeCell ref="E41:M41"/>
    <mergeCell ref="E51:M51"/>
    <mergeCell ref="E79:M79"/>
    <mergeCell ref="E43:M43"/>
    <mergeCell ref="E45:M45"/>
    <mergeCell ref="E46:M46"/>
    <mergeCell ref="E47:M47"/>
    <mergeCell ref="E49:M49"/>
    <mergeCell ref="E50:M50"/>
  </mergeCells>
  <conditionalFormatting sqref="E6">
    <cfRule type="cellIs" dxfId="0" priority="1" operator="equal">
      <formula>"Maak een keuze"</formula>
    </cfRule>
  </conditionalFormatting>
  <hyperlinks>
    <hyperlink ref="AD27" r:id="rId1" xr:uid="{88DFCE84-F5E7-493C-8D17-F24B2786F091}"/>
  </hyperlinks>
  <pageMargins left="0.7" right="0.7" top="0.75" bottom="0.75" header="0.3" footer="0.3"/>
  <pageSetup paperSize="9" orientation="portrait" r:id="rId2"/>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58947E-0CCC-4E3B-99A8-94D817360AAC}">
  <sheetPr>
    <tabColor theme="3"/>
  </sheetPr>
  <dimension ref="B2:X59"/>
  <sheetViews>
    <sheetView topLeftCell="B35" workbookViewId="0">
      <selection activeCell="G54" sqref="G54"/>
    </sheetView>
  </sheetViews>
  <sheetFormatPr defaultRowHeight="11.25"/>
  <cols>
    <col min="1" max="3" width="4.1640625" customWidth="1"/>
    <col min="4" max="4" width="23.83203125" customWidth="1"/>
    <col min="5" max="5" width="37.83203125" customWidth="1"/>
    <col min="6" max="6" width="9.83203125" customWidth="1"/>
    <col min="7" max="7" width="61.5" customWidth="1"/>
    <col min="8" max="8" width="62" customWidth="1"/>
    <col min="9" max="9" width="0.83203125" style="22" customWidth="1"/>
    <col min="10" max="10" width="2" style="23" customWidth="1"/>
    <col min="11" max="11" width="31.83203125" customWidth="1"/>
    <col min="12" max="12" width="35.5" customWidth="1"/>
    <col min="13" max="13" width="38.1640625" customWidth="1"/>
  </cols>
  <sheetData>
    <row r="2" spans="2:24" ht="21" thickBot="1">
      <c r="B2" s="10" t="s">
        <v>96</v>
      </c>
      <c r="C2" s="10"/>
      <c r="D2" s="10"/>
      <c r="E2" s="10"/>
      <c r="F2" s="10"/>
      <c r="G2" s="10"/>
      <c r="H2" s="10"/>
      <c r="I2" s="20"/>
      <c r="J2" s="21"/>
      <c r="K2" s="10" t="s">
        <v>97</v>
      </c>
      <c r="L2" s="10"/>
      <c r="M2" s="10"/>
      <c r="N2" s="10"/>
      <c r="O2" s="10"/>
      <c r="P2" s="10"/>
      <c r="Q2" s="10"/>
      <c r="R2" s="10"/>
      <c r="S2" s="10"/>
      <c r="T2" s="10"/>
      <c r="U2" s="10"/>
      <c r="V2" s="10"/>
      <c r="W2" s="10"/>
      <c r="X2" s="10"/>
    </row>
    <row r="3" spans="2:24" ht="12" thickTop="1"/>
    <row r="4" spans="2:24" ht="12.6" customHeight="1">
      <c r="C4" s="12" t="s">
        <v>98</v>
      </c>
      <c r="D4" s="12"/>
      <c r="E4" s="24" t="s">
        <v>269</v>
      </c>
      <c r="F4" t="s">
        <v>99</v>
      </c>
      <c r="G4" s="12"/>
      <c r="H4" s="12"/>
      <c r="I4" s="25"/>
      <c r="J4" s="26"/>
      <c r="K4" s="12"/>
      <c r="L4" s="12"/>
      <c r="M4" s="12"/>
      <c r="N4" s="12"/>
      <c r="O4" s="12"/>
      <c r="P4" s="12"/>
      <c r="Q4" s="12"/>
      <c r="R4" s="12"/>
      <c r="S4" s="12"/>
      <c r="T4" s="12"/>
      <c r="U4" s="12"/>
      <c r="V4" s="12"/>
      <c r="W4" s="12"/>
      <c r="X4" s="12"/>
    </row>
    <row r="5" spans="2:24">
      <c r="D5" s="11"/>
    </row>
    <row r="7" spans="2:24" ht="16.5" thickBot="1">
      <c r="D7" s="27" t="s">
        <v>100</v>
      </c>
      <c r="E7" s="27"/>
      <c r="F7" s="27"/>
      <c r="G7" s="27"/>
      <c r="H7" s="27"/>
      <c r="I7" s="28"/>
      <c r="J7" s="29"/>
      <c r="K7" s="27"/>
      <c r="L7" s="27"/>
      <c r="M7" s="27"/>
      <c r="N7" s="27"/>
      <c r="O7" s="27"/>
      <c r="P7" s="27"/>
      <c r="Q7" s="27"/>
      <c r="R7" s="27"/>
      <c r="S7" s="27"/>
      <c r="T7" s="27"/>
      <c r="U7" s="27"/>
      <c r="V7" s="27"/>
      <c r="W7" s="27"/>
      <c r="X7" s="27"/>
    </row>
    <row r="9" spans="2:24" ht="15.95" customHeight="1" thickBot="1">
      <c r="D9" s="27" t="s">
        <v>59</v>
      </c>
      <c r="E9" s="87" t="s">
        <v>101</v>
      </c>
      <c r="F9" s="87"/>
      <c r="G9" s="87"/>
      <c r="H9" s="87"/>
      <c r="K9" s="30" t="s">
        <v>102</v>
      </c>
    </row>
    <row r="10" spans="2:24">
      <c r="E10" s="87"/>
      <c r="F10" s="87"/>
      <c r="G10" s="87"/>
      <c r="H10" s="87"/>
    </row>
    <row r="11" spans="2:24">
      <c r="E11" s="87"/>
      <c r="F11" s="87"/>
      <c r="G11" s="87"/>
      <c r="H11" s="87"/>
    </row>
    <row r="12" spans="2:24">
      <c r="E12" s="87"/>
      <c r="F12" s="87"/>
      <c r="G12" s="87"/>
      <c r="H12" s="87"/>
    </row>
    <row r="14" spans="2:24" ht="16.5" thickBot="1">
      <c r="D14" s="27" t="s">
        <v>63</v>
      </c>
      <c r="E14" t="s">
        <v>103</v>
      </c>
    </row>
    <row r="16" spans="2:24" ht="12" thickBot="1">
      <c r="E16" s="31" t="s">
        <v>104</v>
      </c>
      <c r="F16" s="31" t="s">
        <v>105</v>
      </c>
      <c r="G16" s="31" t="s">
        <v>5</v>
      </c>
      <c r="H16" s="31" t="s">
        <v>97</v>
      </c>
    </row>
    <row r="17" spans="4:8" ht="57" thickTop="1">
      <c r="E17" s="32" t="s">
        <v>106</v>
      </c>
      <c r="F17" s="33" t="s">
        <v>107</v>
      </c>
      <c r="G17" s="33" t="s">
        <v>108</v>
      </c>
      <c r="H17" s="34" t="s">
        <v>109</v>
      </c>
    </row>
    <row r="18" spans="4:8" ht="45">
      <c r="E18" s="35" t="s">
        <v>110</v>
      </c>
      <c r="F18" s="36" t="s">
        <v>111</v>
      </c>
      <c r="G18" s="36" t="s">
        <v>112</v>
      </c>
      <c r="H18" s="37" t="s">
        <v>113</v>
      </c>
    </row>
    <row r="19" spans="4:8" ht="22.5">
      <c r="E19" s="35" t="s">
        <v>28</v>
      </c>
      <c r="F19" s="36" t="s">
        <v>114</v>
      </c>
      <c r="G19" s="36" t="s">
        <v>115</v>
      </c>
      <c r="H19" s="37" t="s">
        <v>116</v>
      </c>
    </row>
    <row r="20" spans="4:8" ht="22.5">
      <c r="E20" s="35" t="s">
        <v>117</v>
      </c>
      <c r="F20" s="36" t="s">
        <v>114</v>
      </c>
      <c r="G20" s="36" t="s">
        <v>118</v>
      </c>
      <c r="H20" s="37" t="s">
        <v>119</v>
      </c>
    </row>
    <row r="21" spans="4:8" ht="22.5">
      <c r="E21" s="35" t="s">
        <v>120</v>
      </c>
      <c r="F21" s="36" t="s">
        <v>114</v>
      </c>
      <c r="G21" s="36" t="s">
        <v>121</v>
      </c>
      <c r="H21" s="37" t="s">
        <v>116</v>
      </c>
    </row>
    <row r="22" spans="4:8" ht="22.5">
      <c r="E22" s="38" t="s">
        <v>1</v>
      </c>
      <c r="F22" s="39" t="s">
        <v>114</v>
      </c>
      <c r="G22" s="39" t="s">
        <v>122</v>
      </c>
      <c r="H22" s="40" t="s">
        <v>119</v>
      </c>
    </row>
    <row r="23" spans="4:8">
      <c r="E23" s="41"/>
      <c r="F23" s="41"/>
      <c r="G23" s="41"/>
      <c r="H23" s="41"/>
    </row>
    <row r="24" spans="4:8">
      <c r="D24" s="8" t="s">
        <v>123</v>
      </c>
      <c r="E24" s="8" t="s">
        <v>124</v>
      </c>
    </row>
    <row r="25" spans="4:8">
      <c r="E25" s="87" t="s">
        <v>125</v>
      </c>
      <c r="F25" s="95"/>
      <c r="G25" s="95"/>
      <c r="H25" s="95"/>
    </row>
    <row r="26" spans="4:8">
      <c r="E26" s="95"/>
      <c r="F26" s="95"/>
      <c r="G26" s="95"/>
      <c r="H26" s="95"/>
    </row>
    <row r="27" spans="4:8">
      <c r="E27" s="95"/>
      <c r="F27" s="95"/>
      <c r="G27" s="95"/>
      <c r="H27" s="95"/>
    </row>
    <row r="28" spans="4:8" ht="39.950000000000003" customHeight="1">
      <c r="E28" s="95"/>
      <c r="F28" s="95"/>
      <c r="G28" s="95"/>
      <c r="H28" s="95"/>
    </row>
    <row r="30" spans="4:8">
      <c r="D30" s="8" t="s">
        <v>126</v>
      </c>
      <c r="E30" s="8" t="s">
        <v>127</v>
      </c>
    </row>
    <row r="31" spans="4:8">
      <c r="E31" s="87" t="s">
        <v>128</v>
      </c>
      <c r="F31" s="95"/>
      <c r="G31" s="95"/>
      <c r="H31" s="95"/>
    </row>
    <row r="32" spans="4:8">
      <c r="E32" s="95"/>
      <c r="F32" s="95"/>
      <c r="G32" s="95"/>
      <c r="H32" s="95"/>
    </row>
    <row r="33" spans="4:11">
      <c r="E33" s="95"/>
      <c r="F33" s="95"/>
      <c r="G33" s="95"/>
      <c r="H33" s="95"/>
    </row>
    <row r="34" spans="4:11">
      <c r="E34" s="95"/>
      <c r="F34" s="95"/>
      <c r="G34" s="95"/>
      <c r="H34" s="95"/>
    </row>
    <row r="35" spans="4:11" ht="147" customHeight="1">
      <c r="E35" s="95"/>
      <c r="F35" s="95"/>
      <c r="G35" s="95"/>
      <c r="H35" s="95"/>
    </row>
    <row r="36" spans="4:11" ht="11.1" customHeight="1"/>
    <row r="37" spans="4:11" ht="12" customHeight="1">
      <c r="D37" s="8" t="s">
        <v>129</v>
      </c>
      <c r="E37" s="8" t="s">
        <v>130</v>
      </c>
    </row>
    <row r="38" spans="4:11" ht="9.9499999999999993" customHeight="1">
      <c r="E38" s="87" t="s">
        <v>131</v>
      </c>
      <c r="F38" s="95"/>
      <c r="G38" s="95"/>
      <c r="H38" s="95"/>
    </row>
    <row r="39" spans="4:11">
      <c r="E39" s="95"/>
      <c r="F39" s="95"/>
      <c r="G39" s="95"/>
      <c r="H39" s="95"/>
    </row>
    <row r="40" spans="4:11">
      <c r="E40" s="95"/>
      <c r="F40" s="95"/>
      <c r="G40" s="95"/>
      <c r="H40" s="95"/>
    </row>
    <row r="41" spans="4:11" ht="80.45" customHeight="1">
      <c r="E41" s="95"/>
      <c r="F41" s="95"/>
      <c r="G41" s="95"/>
      <c r="H41" s="95"/>
    </row>
    <row r="42" spans="4:11">
      <c r="K42" t="s">
        <v>132</v>
      </c>
    </row>
    <row r="44" spans="4:11" ht="15.75">
      <c r="D44" s="42" t="s">
        <v>133</v>
      </c>
      <c r="E44" s="42" t="s">
        <v>134</v>
      </c>
      <c r="F44" s="42"/>
      <c r="G44" s="42"/>
      <c r="H44" s="42"/>
    </row>
    <row r="45" spans="4:11" ht="15.75">
      <c r="D45" s="42"/>
      <c r="E45" t="s">
        <v>135</v>
      </c>
      <c r="F45" s="42"/>
      <c r="G45" s="42"/>
      <c r="H45" s="42"/>
    </row>
    <row r="46" spans="4:11" ht="12" thickBot="1">
      <c r="E46" s="96" t="s">
        <v>136</v>
      </c>
      <c r="F46" s="97"/>
      <c r="G46" s="31" t="s">
        <v>137</v>
      </c>
      <c r="H46" s="31" t="s">
        <v>8</v>
      </c>
    </row>
    <row r="47" spans="4:11" ht="12" thickTop="1">
      <c r="E47" s="98" t="s">
        <v>138</v>
      </c>
      <c r="F47" s="99"/>
      <c r="G47" s="73" t="s">
        <v>295</v>
      </c>
      <c r="H47" s="73" t="s">
        <v>95</v>
      </c>
    </row>
    <row r="48" spans="4:11">
      <c r="E48" s="93" t="s">
        <v>16</v>
      </c>
      <c r="F48" s="94"/>
      <c r="G48" s="73" t="s">
        <v>283</v>
      </c>
      <c r="H48" s="73" t="s">
        <v>95</v>
      </c>
    </row>
    <row r="49" spans="5:8">
      <c r="E49" s="93" t="s">
        <v>17</v>
      </c>
      <c r="F49" s="94"/>
      <c r="G49" s="73" t="s">
        <v>95</v>
      </c>
      <c r="H49" s="73" t="s">
        <v>95</v>
      </c>
    </row>
    <row r="51" spans="5:8">
      <c r="E51" t="s">
        <v>139</v>
      </c>
    </row>
    <row r="52" spans="5:8" ht="12" thickBot="1">
      <c r="E52" s="31" t="s">
        <v>104</v>
      </c>
      <c r="F52" s="31" t="s">
        <v>140</v>
      </c>
      <c r="G52" s="31" t="s">
        <v>8</v>
      </c>
      <c r="H52" s="31" t="s">
        <v>141</v>
      </c>
    </row>
    <row r="53" spans="5:8" ht="45.75" thickTop="1">
      <c r="E53" s="38" t="s">
        <v>106</v>
      </c>
      <c r="F53" s="43">
        <v>0.18</v>
      </c>
      <c r="G53" s="24" t="s">
        <v>304</v>
      </c>
      <c r="H53" s="24" t="s">
        <v>291</v>
      </c>
    </row>
    <row r="54" spans="5:8">
      <c r="E54" s="38" t="s">
        <v>110</v>
      </c>
      <c r="F54" s="43">
        <v>0.1</v>
      </c>
      <c r="G54" s="24" t="s">
        <v>292</v>
      </c>
      <c r="H54" s="24" t="s">
        <v>267</v>
      </c>
    </row>
    <row r="55" spans="5:8" ht="22.5">
      <c r="E55" s="38" t="s">
        <v>28</v>
      </c>
      <c r="F55" s="43">
        <v>0.09</v>
      </c>
      <c r="G55" s="24" t="s">
        <v>293</v>
      </c>
      <c r="H55" s="24" t="s">
        <v>267</v>
      </c>
    </row>
    <row r="56" spans="5:8" ht="22.5">
      <c r="E56" s="38" t="s">
        <v>117</v>
      </c>
      <c r="F56" s="43">
        <v>0.81</v>
      </c>
      <c r="G56" s="24" t="s">
        <v>294</v>
      </c>
      <c r="H56" s="24" t="s">
        <v>267</v>
      </c>
    </row>
    <row r="57" spans="5:8">
      <c r="E57" s="38" t="s">
        <v>142</v>
      </c>
      <c r="F57" s="43">
        <v>0</v>
      </c>
      <c r="G57" s="24"/>
      <c r="H57" s="24" t="s">
        <v>267</v>
      </c>
    </row>
    <row r="58" spans="5:8">
      <c r="E58" s="38" t="s">
        <v>1</v>
      </c>
      <c r="F58" s="43">
        <v>0</v>
      </c>
      <c r="G58" s="24"/>
      <c r="H58" s="24" t="s">
        <v>267</v>
      </c>
    </row>
    <row r="59" spans="5:8" ht="22.5">
      <c r="E59" s="44" t="s">
        <v>143</v>
      </c>
      <c r="F59" s="45">
        <f>SUM(F55:F58)</f>
        <v>0.9</v>
      </c>
      <c r="G59" s="46" t="s">
        <v>144</v>
      </c>
      <c r="H59" s="46"/>
    </row>
  </sheetData>
  <mergeCells count="8">
    <mergeCell ref="E48:F48"/>
    <mergeCell ref="E49:F49"/>
    <mergeCell ref="E9:H12"/>
    <mergeCell ref="E25:H28"/>
    <mergeCell ref="E31:H35"/>
    <mergeCell ref="E38:H41"/>
    <mergeCell ref="E46:F46"/>
    <mergeCell ref="E47:F47"/>
  </mergeCell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EBCB23-4F3F-42F6-97F9-0F9F1D3F4AF0}">
  <sheetPr>
    <tabColor theme="3"/>
  </sheetPr>
  <dimension ref="A2:R36"/>
  <sheetViews>
    <sheetView workbookViewId="0">
      <selection activeCell="G28" sqref="G28"/>
    </sheetView>
  </sheetViews>
  <sheetFormatPr defaultRowHeight="11.25"/>
  <cols>
    <col min="1" max="2" width="4.1640625" customWidth="1"/>
    <col min="3" max="3" width="11.1640625" customWidth="1"/>
    <col min="4" max="4" width="39" customWidth="1"/>
    <col min="5" max="5" width="20.1640625" customWidth="1"/>
    <col min="6" max="6" width="86.83203125" customWidth="1"/>
    <col min="7" max="7" width="63.1640625" customWidth="1"/>
    <col min="8" max="8" width="1.1640625" style="22" customWidth="1"/>
    <col min="9" max="9" width="2.83203125" style="23" customWidth="1"/>
    <col min="10" max="10" width="73.83203125" customWidth="1"/>
    <col min="11" max="11" width="23.1640625" customWidth="1"/>
    <col min="12" max="12" width="67.83203125" customWidth="1"/>
  </cols>
  <sheetData>
    <row r="2" spans="2:18" ht="21" thickBot="1">
      <c r="B2" s="10" t="s">
        <v>145</v>
      </c>
      <c r="C2" s="10"/>
      <c r="D2" s="10"/>
      <c r="E2" s="10"/>
      <c r="F2" s="10"/>
      <c r="G2" s="10"/>
      <c r="H2" s="20"/>
      <c r="I2" s="21"/>
      <c r="J2" s="10" t="s">
        <v>97</v>
      </c>
      <c r="K2" s="10"/>
      <c r="L2" s="10"/>
      <c r="M2" s="10"/>
      <c r="N2" s="10"/>
      <c r="O2" s="10"/>
      <c r="P2" s="10"/>
      <c r="Q2" s="10"/>
      <c r="R2" s="10"/>
    </row>
    <row r="3" spans="2:18" ht="12" thickTop="1"/>
    <row r="5" spans="2:18" ht="16.5" thickBot="1">
      <c r="D5" s="27" t="s">
        <v>146</v>
      </c>
      <c r="E5" s="27"/>
      <c r="F5" s="27"/>
      <c r="G5" s="27"/>
    </row>
    <row r="7" spans="2:18">
      <c r="D7" s="100" t="s">
        <v>147</v>
      </c>
      <c r="E7" s="100"/>
      <c r="F7" s="100"/>
    </row>
    <row r="8" spans="2:18">
      <c r="C8" s="47"/>
      <c r="D8" s="100"/>
      <c r="E8" s="100"/>
      <c r="F8" s="100"/>
    </row>
    <row r="9" spans="2:18" ht="16.5" thickBot="1">
      <c r="C9" s="27" t="s">
        <v>148</v>
      </c>
      <c r="D9" s="48" t="s">
        <v>149</v>
      </c>
      <c r="E9" s="48"/>
      <c r="F9" s="48"/>
      <c r="J9" s="49" t="s">
        <v>150</v>
      </c>
      <c r="K9" s="48"/>
      <c r="L9" s="48"/>
    </row>
    <row r="10" spans="2:18" ht="12" thickBot="1">
      <c r="D10" s="50" t="s">
        <v>5</v>
      </c>
      <c r="E10" s="50" t="s">
        <v>151</v>
      </c>
      <c r="F10" s="50" t="s">
        <v>152</v>
      </c>
      <c r="J10" s="50" t="s">
        <v>5</v>
      </c>
      <c r="K10" s="50" t="s">
        <v>151</v>
      </c>
      <c r="L10" s="50" t="s">
        <v>152</v>
      </c>
    </row>
    <row r="11" spans="2:18" ht="12" thickTop="1">
      <c r="D11" s="38" t="s">
        <v>153</v>
      </c>
      <c r="E11" s="51">
        <f>'SP 1 Verdeling EOL'!F54</f>
        <v>0.1</v>
      </c>
      <c r="F11" s="52" t="s">
        <v>154</v>
      </c>
      <c r="J11" s="38" t="s">
        <v>153</v>
      </c>
      <c r="K11" s="51" t="s">
        <v>151</v>
      </c>
      <c r="L11" s="52" t="s">
        <v>154</v>
      </c>
    </row>
    <row r="12" spans="2:18" ht="22.5">
      <c r="D12" s="38" t="s">
        <v>155</v>
      </c>
      <c r="E12" s="51">
        <f>'SP 1 Verdeling EOL'!F55</f>
        <v>0.09</v>
      </c>
      <c r="F12" s="53" t="s">
        <v>154</v>
      </c>
      <c r="J12" s="38" t="s">
        <v>155</v>
      </c>
      <c r="K12" s="51">
        <v>0</v>
      </c>
      <c r="L12" s="53" t="s">
        <v>154</v>
      </c>
    </row>
    <row r="13" spans="2:18" ht="22.5">
      <c r="D13" s="38" t="s">
        <v>156</v>
      </c>
      <c r="E13" s="51">
        <f>'SP 1 Verdeling EOL'!F56</f>
        <v>0.81</v>
      </c>
      <c r="F13" s="53" t="s">
        <v>154</v>
      </c>
      <c r="J13" s="38" t="s">
        <v>156</v>
      </c>
      <c r="K13" s="51">
        <v>0.5</v>
      </c>
      <c r="L13" s="53" t="s">
        <v>154</v>
      </c>
    </row>
    <row r="14" spans="2:18" ht="22.5">
      <c r="D14" s="38" t="s">
        <v>157</v>
      </c>
      <c r="E14" s="51">
        <f>'SP 1 Verdeling EOL'!F57</f>
        <v>0</v>
      </c>
      <c r="F14" s="53" t="s">
        <v>154</v>
      </c>
      <c r="J14" s="38" t="s">
        <v>157</v>
      </c>
      <c r="K14" s="51">
        <v>0.48</v>
      </c>
      <c r="L14" s="53" t="s">
        <v>154</v>
      </c>
    </row>
    <row r="15" spans="2:18" ht="22.5">
      <c r="D15" s="38" t="s">
        <v>158</v>
      </c>
      <c r="E15" s="51">
        <f>'SP 1 Verdeling EOL'!F58</f>
        <v>0</v>
      </c>
      <c r="F15" s="53" t="s">
        <v>154</v>
      </c>
      <c r="J15" s="38" t="s">
        <v>158</v>
      </c>
      <c r="K15" s="51">
        <v>0</v>
      </c>
      <c r="L15" s="53" t="s">
        <v>154</v>
      </c>
    </row>
    <row r="16" spans="2:18">
      <c r="D16" s="4" t="s">
        <v>0</v>
      </c>
      <c r="E16" s="54">
        <f>SUM(E11:E15)</f>
        <v>1</v>
      </c>
      <c r="F16" s="38" t="s">
        <v>159</v>
      </c>
      <c r="J16" s="4" t="s">
        <v>0</v>
      </c>
      <c r="K16" s="54">
        <v>0.02</v>
      </c>
      <c r="L16" s="38" t="s">
        <v>159</v>
      </c>
    </row>
    <row r="17" spans="1:12">
      <c r="K17">
        <v>1</v>
      </c>
    </row>
    <row r="18" spans="1:12" ht="9.9499999999999993" customHeight="1">
      <c r="D18" s="101" t="s">
        <v>160</v>
      </c>
      <c r="E18" s="101"/>
      <c r="F18" s="101"/>
      <c r="J18" s="101"/>
      <c r="K18" s="101"/>
      <c r="L18" s="101"/>
    </row>
    <row r="19" spans="1:12" ht="36" customHeight="1">
      <c r="D19" s="101"/>
      <c r="E19" s="101"/>
      <c r="F19" s="101"/>
      <c r="J19" s="101"/>
      <c r="K19" s="101"/>
      <c r="L19" s="101"/>
    </row>
    <row r="21" spans="1:12" ht="12" thickBot="1">
      <c r="D21" s="50" t="s">
        <v>161</v>
      </c>
      <c r="E21" s="50" t="s">
        <v>162</v>
      </c>
      <c r="F21" s="50" t="s">
        <v>163</v>
      </c>
      <c r="G21" s="50" t="s">
        <v>164</v>
      </c>
      <c r="J21" s="50" t="s">
        <v>161</v>
      </c>
      <c r="K21" s="50" t="s">
        <v>162</v>
      </c>
      <c r="L21" s="50" t="s">
        <v>163</v>
      </c>
    </row>
    <row r="22" spans="1:12" ht="12" thickTop="1">
      <c r="D22" s="38" t="s">
        <v>165</v>
      </c>
      <c r="E22" s="55">
        <v>0</v>
      </c>
      <c r="F22" s="55" t="s">
        <v>290</v>
      </c>
      <c r="G22" s="55"/>
      <c r="J22" s="38" t="s">
        <v>165</v>
      </c>
      <c r="K22" s="55">
        <v>0.04</v>
      </c>
      <c r="L22" s="55" t="s">
        <v>166</v>
      </c>
    </row>
    <row r="23" spans="1:12" ht="10.5" customHeight="1">
      <c r="D23" s="38" t="s">
        <v>167</v>
      </c>
      <c r="E23" s="55">
        <v>0</v>
      </c>
      <c r="F23" s="55" t="s">
        <v>290</v>
      </c>
      <c r="G23" s="55"/>
      <c r="J23" s="38" t="s">
        <v>167</v>
      </c>
      <c r="K23" s="55">
        <v>0</v>
      </c>
      <c r="L23" s="55" t="s">
        <v>168</v>
      </c>
    </row>
    <row r="24" spans="1:12">
      <c r="D24" s="38" t="s">
        <v>169</v>
      </c>
      <c r="E24" s="55">
        <v>0</v>
      </c>
      <c r="F24" s="55" t="s">
        <v>290</v>
      </c>
      <c r="G24" s="55"/>
      <c r="J24" s="38" t="s">
        <v>169</v>
      </c>
      <c r="K24" s="55">
        <v>0.01</v>
      </c>
      <c r="L24" s="55" t="s">
        <v>170</v>
      </c>
    </row>
    <row r="25" spans="1:12">
      <c r="D25" s="38" t="s">
        <v>171</v>
      </c>
      <c r="E25" s="55">
        <v>0</v>
      </c>
      <c r="F25" s="55" t="s">
        <v>290</v>
      </c>
      <c r="G25" s="55"/>
      <c r="J25" s="38" t="s">
        <v>171</v>
      </c>
      <c r="K25" s="55">
        <v>0</v>
      </c>
      <c r="L25" s="55" t="s">
        <v>168</v>
      </c>
    </row>
    <row r="26" spans="1:12">
      <c r="D26" s="38" t="s">
        <v>172</v>
      </c>
      <c r="E26" s="55">
        <v>0</v>
      </c>
      <c r="F26" s="55" t="s">
        <v>290</v>
      </c>
      <c r="G26" s="55"/>
      <c r="J26" s="38" t="s">
        <v>172</v>
      </c>
      <c r="K26" s="55">
        <v>0.01</v>
      </c>
      <c r="L26" s="55" t="s">
        <v>173</v>
      </c>
    </row>
    <row r="27" spans="1:12" ht="9.9499999999999993" customHeight="1">
      <c r="A27" t="s">
        <v>174</v>
      </c>
      <c r="D27" s="38" t="s">
        <v>175</v>
      </c>
      <c r="E27" s="55">
        <v>0</v>
      </c>
      <c r="F27" s="55" t="s">
        <v>284</v>
      </c>
      <c r="G27" s="55" t="s">
        <v>297</v>
      </c>
      <c r="J27" s="38" t="s">
        <v>175</v>
      </c>
      <c r="K27" s="55">
        <v>0</v>
      </c>
      <c r="L27" s="55" t="s">
        <v>176</v>
      </c>
    </row>
    <row r="29" spans="1:12" ht="16.5" thickBot="1">
      <c r="D29" s="48" t="s">
        <v>177</v>
      </c>
      <c r="E29" s="48"/>
      <c r="F29" s="48"/>
      <c r="J29" s="48" t="s">
        <v>177</v>
      </c>
      <c r="K29" s="48"/>
      <c r="L29" s="48"/>
    </row>
    <row r="30" spans="1:12" ht="12" thickBot="1">
      <c r="D30" s="50" t="s">
        <v>5</v>
      </c>
      <c r="E30" s="50" t="s">
        <v>178</v>
      </c>
      <c r="F30" s="50" t="s">
        <v>179</v>
      </c>
      <c r="J30" s="50" t="s">
        <v>5</v>
      </c>
      <c r="K30" s="50" t="s">
        <v>178</v>
      </c>
      <c r="L30" s="50" t="s">
        <v>179</v>
      </c>
    </row>
    <row r="31" spans="1:12" ht="12" thickTop="1">
      <c r="D31" s="38" t="s">
        <v>180</v>
      </c>
      <c r="E31" s="51">
        <f>E11</f>
        <v>0.1</v>
      </c>
      <c r="F31" s="53" t="s">
        <v>181</v>
      </c>
      <c r="J31" s="38" t="s">
        <v>180</v>
      </c>
      <c r="K31" s="51">
        <v>0</v>
      </c>
      <c r="L31" s="53" t="s">
        <v>181</v>
      </c>
    </row>
    <row r="32" spans="1:12">
      <c r="D32" s="38" t="s">
        <v>182</v>
      </c>
      <c r="E32" s="51">
        <f>E12*(1-E22-E23-E24)</f>
        <v>0.09</v>
      </c>
      <c r="F32" s="53" t="s">
        <v>183</v>
      </c>
      <c r="J32" s="38" t="s">
        <v>182</v>
      </c>
      <c r="K32" s="51">
        <v>0.47499999999999998</v>
      </c>
      <c r="L32" s="53" t="s">
        <v>183</v>
      </c>
    </row>
    <row r="33" spans="4:12" ht="33.75">
      <c r="D33" s="38" t="s">
        <v>184</v>
      </c>
      <c r="E33" s="51">
        <f>E13*(1-E25-E26)+E12*E22-E12*E22*E25</f>
        <v>0.81</v>
      </c>
      <c r="F33" s="56" t="s">
        <v>185</v>
      </c>
      <c r="J33" s="38" t="s">
        <v>184</v>
      </c>
      <c r="K33" s="51">
        <v>0.49519999999999997</v>
      </c>
      <c r="L33" s="56" t="s">
        <v>185</v>
      </c>
    </row>
    <row r="34" spans="4:12" ht="67.5">
      <c r="D34" s="38" t="s">
        <v>186</v>
      </c>
      <c r="E34" s="51">
        <f>E14*(1-E27)+E12*E23+E13*E25+E12*E22*E25-E12*E22*E25*E27-E13*E25*E27</f>
        <v>0</v>
      </c>
      <c r="F34" s="56" t="s">
        <v>187</v>
      </c>
      <c r="J34" s="38" t="s">
        <v>186</v>
      </c>
      <c r="K34" s="51">
        <v>0</v>
      </c>
      <c r="L34" s="56" t="s">
        <v>187</v>
      </c>
    </row>
    <row r="35" spans="4:12" ht="67.5">
      <c r="D35" s="38" t="s">
        <v>188</v>
      </c>
      <c r="E35" s="51">
        <f>E15+E12*E24+E13*E26+E14*E27+E12*E22*E25*E27+E13*E25*E27</f>
        <v>0</v>
      </c>
      <c r="F35" s="57" t="s">
        <v>189</v>
      </c>
      <c r="J35" s="38" t="s">
        <v>188</v>
      </c>
      <c r="K35" s="51">
        <v>2.98E-2</v>
      </c>
      <c r="L35" s="57" t="s">
        <v>189</v>
      </c>
    </row>
    <row r="36" spans="4:12">
      <c r="D36" s="4" t="s">
        <v>190</v>
      </c>
      <c r="E36" s="54">
        <f>SUM(E31:E35)</f>
        <v>1</v>
      </c>
      <c r="F36" s="4"/>
      <c r="J36" s="4" t="s">
        <v>190</v>
      </c>
      <c r="K36" s="54">
        <v>1</v>
      </c>
      <c r="L36" s="4"/>
    </row>
  </sheetData>
  <mergeCells count="3">
    <mergeCell ref="D7:F8"/>
    <mergeCell ref="D18:F19"/>
    <mergeCell ref="J18:L19"/>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2E41BA-10D4-425B-9D48-4D2A4655C2C9}">
  <sheetPr>
    <tabColor theme="3"/>
  </sheetPr>
  <dimension ref="B2:T61"/>
  <sheetViews>
    <sheetView zoomScaleNormal="100" workbookViewId="0">
      <selection activeCell="D18" sqref="D18"/>
    </sheetView>
  </sheetViews>
  <sheetFormatPr defaultRowHeight="11.25"/>
  <cols>
    <col min="1" max="2" width="4.1640625" customWidth="1"/>
    <col min="3" max="3" width="11.1640625" customWidth="1"/>
    <col min="4" max="4" width="96.6640625" customWidth="1"/>
    <col min="5" max="5" width="45.1640625" customWidth="1"/>
    <col min="6" max="6" width="101.83203125" bestFit="1" customWidth="1"/>
    <col min="7" max="7" width="101.83203125" customWidth="1"/>
    <col min="8" max="8" width="35.5" customWidth="1"/>
    <col min="9" max="9" width="0.83203125" style="22" customWidth="1"/>
    <col min="10" max="10" width="1.5" customWidth="1"/>
  </cols>
  <sheetData>
    <row r="2" spans="2:20" ht="21" thickBot="1">
      <c r="B2" s="10" t="s">
        <v>191</v>
      </c>
      <c r="C2" s="10"/>
      <c r="D2" s="10"/>
      <c r="E2" s="10"/>
      <c r="F2" s="10"/>
      <c r="G2" s="10"/>
      <c r="H2" s="10"/>
      <c r="I2" s="20"/>
      <c r="J2" s="10"/>
      <c r="K2" s="10" t="s">
        <v>97</v>
      </c>
      <c r="L2" s="10"/>
      <c r="M2" s="10"/>
      <c r="N2" s="10"/>
      <c r="O2" s="10"/>
      <c r="P2" s="10"/>
      <c r="Q2" s="10"/>
      <c r="R2" s="10"/>
      <c r="S2" s="10"/>
      <c r="T2" s="10"/>
    </row>
    <row r="3" spans="2:20" ht="12" thickTop="1"/>
    <row r="4" spans="2:20" ht="16.5" thickBot="1">
      <c r="B4" s="27"/>
      <c r="C4" s="27" t="s">
        <v>192</v>
      </c>
      <c r="D4" s="27" t="s">
        <v>193</v>
      </c>
      <c r="E4" s="27"/>
      <c r="F4" s="27"/>
      <c r="G4" s="27"/>
      <c r="H4" s="27"/>
      <c r="I4" s="28"/>
    </row>
    <row r="6" spans="2:20" ht="12" thickBot="1">
      <c r="E6" s="31" t="s">
        <v>194</v>
      </c>
      <c r="F6" s="31" t="s">
        <v>8</v>
      </c>
      <c r="G6" s="31"/>
      <c r="H6" s="31"/>
    </row>
    <row r="7" spans="2:20" ht="12" thickTop="1">
      <c r="D7" t="s">
        <v>195</v>
      </c>
      <c r="E7" s="73" t="s">
        <v>270</v>
      </c>
      <c r="F7" s="73" t="s">
        <v>271</v>
      </c>
      <c r="G7" s="24"/>
      <c r="H7" s="24"/>
    </row>
    <row r="8" spans="2:20" ht="45">
      <c r="D8" s="71" t="s">
        <v>196</v>
      </c>
      <c r="E8" s="73" t="s">
        <v>270</v>
      </c>
      <c r="F8" s="73" t="s">
        <v>271</v>
      </c>
      <c r="G8" s="24"/>
      <c r="H8" s="24"/>
    </row>
    <row r="10" spans="2:20" ht="16.5" thickBot="1">
      <c r="B10" s="27"/>
      <c r="C10" s="27" t="s">
        <v>59</v>
      </c>
      <c r="D10" s="27" t="s">
        <v>197</v>
      </c>
      <c r="E10" s="27"/>
      <c r="F10" s="27"/>
      <c r="G10" s="27"/>
      <c r="H10" s="27"/>
    </row>
    <row r="12" spans="2:20">
      <c r="C12" s="58"/>
      <c r="D12" s="60" t="s">
        <v>198</v>
      </c>
      <c r="E12" s="60"/>
      <c r="F12" s="60"/>
      <c r="G12" s="60"/>
      <c r="H12" s="60"/>
    </row>
    <row r="13" spans="2:20">
      <c r="C13" s="58"/>
      <c r="D13" s="47"/>
      <c r="E13" s="47"/>
      <c r="F13" s="47"/>
      <c r="G13" s="47"/>
      <c r="H13" s="47"/>
    </row>
    <row r="14" spans="2:20" ht="23.45" customHeight="1">
      <c r="C14" s="58" t="s">
        <v>199</v>
      </c>
      <c r="D14" s="60" t="s">
        <v>200</v>
      </c>
      <c r="E14" s="60"/>
      <c r="F14" s="60"/>
      <c r="G14" s="60"/>
      <c r="H14" s="60"/>
    </row>
    <row r="15" spans="2:20" ht="32.450000000000003" customHeight="1">
      <c r="C15" s="58" t="s">
        <v>201</v>
      </c>
      <c r="D15" s="60" t="s">
        <v>202</v>
      </c>
      <c r="E15" s="60"/>
      <c r="F15" s="60"/>
      <c r="G15" s="60"/>
      <c r="H15" s="60"/>
    </row>
    <row r="16" spans="2:20" ht="50.45" customHeight="1">
      <c r="C16" s="58" t="s">
        <v>203</v>
      </c>
      <c r="D16" s="60" t="s">
        <v>204</v>
      </c>
      <c r="E16" s="60"/>
      <c r="F16" s="60"/>
      <c r="G16" s="60"/>
      <c r="H16" s="60"/>
    </row>
    <row r="17" spans="2:8" ht="12" thickBot="1">
      <c r="C17" s="58" t="s">
        <v>205</v>
      </c>
      <c r="D17" s="31" t="s">
        <v>206</v>
      </c>
      <c r="E17" s="31" t="s">
        <v>207</v>
      </c>
      <c r="F17" s="31" t="s">
        <v>8</v>
      </c>
      <c r="G17" s="31"/>
      <c r="H17" s="31"/>
    </row>
    <row r="18" spans="2:8" ht="12" customHeight="1" thickTop="1">
      <c r="C18" s="58"/>
      <c r="D18" s="73" t="s">
        <v>272</v>
      </c>
      <c r="E18" s="24"/>
      <c r="F18" s="73" t="s">
        <v>268</v>
      </c>
      <c r="G18" s="73"/>
      <c r="H18" s="24"/>
    </row>
    <row r="19" spans="2:8">
      <c r="C19" s="58"/>
      <c r="D19" s="58"/>
      <c r="E19" s="58"/>
      <c r="F19" s="58"/>
      <c r="G19" s="58"/>
      <c r="H19" s="58"/>
    </row>
    <row r="20" spans="2:8">
      <c r="C20" s="58" t="s">
        <v>133</v>
      </c>
      <c r="D20" s="58" t="s">
        <v>208</v>
      </c>
      <c r="E20" s="58"/>
      <c r="F20" s="58"/>
      <c r="G20" s="58"/>
      <c r="H20" s="58"/>
    </row>
    <row r="21" spans="2:8">
      <c r="C21" s="58"/>
      <c r="D21" s="58"/>
      <c r="E21" s="58"/>
      <c r="F21" s="58"/>
      <c r="G21" s="58"/>
      <c r="H21" s="58"/>
    </row>
    <row r="22" spans="2:8" ht="16.5" thickBot="1">
      <c r="B22" s="27"/>
      <c r="C22" s="27" t="s">
        <v>63</v>
      </c>
      <c r="D22" s="27" t="s">
        <v>209</v>
      </c>
      <c r="E22" s="27"/>
      <c r="F22" s="27"/>
      <c r="G22" s="27"/>
      <c r="H22" s="27"/>
    </row>
    <row r="24" spans="2:8" ht="21.95" customHeight="1">
      <c r="D24" s="102" t="s">
        <v>210</v>
      </c>
      <c r="E24" s="103"/>
      <c r="F24" s="103"/>
      <c r="G24" s="61"/>
    </row>
    <row r="26" spans="2:8">
      <c r="C26" s="58" t="s">
        <v>211</v>
      </c>
      <c r="D26" s="87" t="s">
        <v>212</v>
      </c>
      <c r="E26" s="95"/>
      <c r="F26" s="95"/>
      <c r="G26" s="62"/>
    </row>
    <row r="27" spans="2:8" ht="30" customHeight="1">
      <c r="C27" s="58"/>
      <c r="D27" s="87" t="s">
        <v>213</v>
      </c>
      <c r="E27" s="87"/>
      <c r="F27" s="87"/>
      <c r="G27" s="60"/>
    </row>
    <row r="28" spans="2:8" ht="105.95" customHeight="1">
      <c r="C28" s="58" t="s">
        <v>214</v>
      </c>
      <c r="D28" s="87" t="s">
        <v>215</v>
      </c>
      <c r="E28" s="87"/>
      <c r="F28" s="87"/>
      <c r="G28" s="60"/>
    </row>
    <row r="29" spans="2:8" ht="50.1" customHeight="1">
      <c r="C29" s="58" t="s">
        <v>216</v>
      </c>
      <c r="D29" s="87" t="s">
        <v>217</v>
      </c>
      <c r="E29" s="87"/>
      <c r="F29" s="87"/>
      <c r="G29" s="60"/>
    </row>
    <row r="30" spans="2:8" ht="50.1" customHeight="1">
      <c r="C30" s="58" t="s">
        <v>218</v>
      </c>
      <c r="D30" s="87" t="s">
        <v>219</v>
      </c>
      <c r="E30" s="87"/>
      <c r="F30" s="87"/>
      <c r="G30" s="60"/>
    </row>
    <row r="31" spans="2:8">
      <c r="C31" s="58" t="s">
        <v>220</v>
      </c>
      <c r="D31" s="87" t="s">
        <v>221</v>
      </c>
      <c r="E31" s="87"/>
      <c r="F31" s="87"/>
      <c r="G31" s="60"/>
    </row>
    <row r="33" spans="3:8">
      <c r="C33" s="58" t="s">
        <v>222</v>
      </c>
      <c r="D33" t="s">
        <v>223</v>
      </c>
    </row>
    <row r="34" spans="3:8" ht="12" thickBot="1">
      <c r="D34" s="31" t="s">
        <v>273</v>
      </c>
      <c r="E34" s="31" t="s">
        <v>224</v>
      </c>
      <c r="F34" s="31" t="s">
        <v>225</v>
      </c>
      <c r="G34" s="31" t="s">
        <v>226</v>
      </c>
      <c r="H34" s="31" t="s">
        <v>227</v>
      </c>
    </row>
    <row r="35" spans="3:8" ht="12" thickTop="1">
      <c r="D35" s="24" t="s">
        <v>274</v>
      </c>
      <c r="E35" s="24">
        <v>1</v>
      </c>
      <c r="F35" s="24">
        <v>1</v>
      </c>
      <c r="G35" s="24" t="s">
        <v>275</v>
      </c>
      <c r="H35" s="45">
        <f>IF(E35="","",IF(F35/E35&gt;1,1,F35/E35))</f>
        <v>1</v>
      </c>
    </row>
    <row r="36" spans="3:8">
      <c r="D36" s="24"/>
      <c r="E36" s="24"/>
      <c r="F36" s="24"/>
      <c r="G36" s="24"/>
      <c r="H36" s="45" t="str">
        <f t="shared" ref="H36:H39" si="0">IF(E36="","",IF(F36/E36&gt;1,1,F36/E36))</f>
        <v/>
      </c>
    </row>
    <row r="37" spans="3:8">
      <c r="D37" s="24"/>
      <c r="E37" s="24"/>
      <c r="F37" s="24"/>
      <c r="G37" s="24"/>
      <c r="H37" s="45" t="str">
        <f t="shared" si="0"/>
        <v/>
      </c>
    </row>
    <row r="38" spans="3:8">
      <c r="D38" s="24"/>
      <c r="E38" s="24"/>
      <c r="F38" s="24"/>
      <c r="G38" s="24"/>
      <c r="H38" s="45" t="str">
        <f t="shared" si="0"/>
        <v/>
      </c>
    </row>
    <row r="39" spans="3:8">
      <c r="D39" s="24"/>
      <c r="E39" s="24"/>
      <c r="F39" s="24"/>
      <c r="G39" s="24"/>
      <c r="H39" s="45" t="str">
        <f t="shared" si="0"/>
        <v/>
      </c>
    </row>
    <row r="42" spans="3:8">
      <c r="D42" s="8" t="s">
        <v>228</v>
      </c>
      <c r="E42" s="45">
        <f>MIN(H35:H39)</f>
        <v>1</v>
      </c>
    </row>
    <row r="57" spans="3:3" ht="13.5">
      <c r="C57" s="63"/>
    </row>
    <row r="58" spans="3:3" ht="13.5">
      <c r="C58" s="63"/>
    </row>
    <row r="61" spans="3:3">
      <c r="C61" s="64"/>
    </row>
  </sheetData>
  <mergeCells count="7">
    <mergeCell ref="D30:F30"/>
    <mergeCell ref="D31:F31"/>
    <mergeCell ref="D26:F26"/>
    <mergeCell ref="D24:F24"/>
    <mergeCell ref="D27:F27"/>
    <mergeCell ref="D28:F28"/>
    <mergeCell ref="D29:F29"/>
  </mergeCells>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E4DD55-7800-45DA-B7E6-C7E8451049BF}">
  <sheetPr>
    <tabColor theme="3"/>
  </sheetPr>
  <dimension ref="B2:V56"/>
  <sheetViews>
    <sheetView topLeftCell="C24" workbookViewId="0">
      <selection activeCell="F18" sqref="F18"/>
    </sheetView>
  </sheetViews>
  <sheetFormatPr defaultRowHeight="11.25"/>
  <cols>
    <col min="1" max="2" width="4.1640625" customWidth="1"/>
    <col min="3" max="3" width="11.1640625" customWidth="1"/>
    <col min="4" max="4" width="46.5" customWidth="1"/>
    <col min="5" max="5" width="45.1640625" customWidth="1"/>
    <col min="6" max="6" width="101.83203125" bestFit="1" customWidth="1"/>
    <col min="7" max="7" width="101.83203125" customWidth="1"/>
    <col min="8" max="8" width="35.5" customWidth="1"/>
    <col min="9" max="9" width="1.1640625" style="22" customWidth="1"/>
    <col min="10" max="10" width="1.1640625" customWidth="1"/>
    <col min="11" max="11" width="38.1640625" customWidth="1"/>
  </cols>
  <sheetData>
    <row r="2" spans="2:22" ht="21" thickBot="1">
      <c r="B2" s="10" t="s">
        <v>229</v>
      </c>
      <c r="C2" s="10"/>
      <c r="D2" s="10"/>
      <c r="E2" s="10"/>
      <c r="F2" s="10"/>
      <c r="G2" s="10"/>
      <c r="H2" s="10"/>
      <c r="I2" s="20"/>
      <c r="J2" s="10"/>
      <c r="K2" s="10" t="s">
        <v>97</v>
      </c>
      <c r="L2" s="10"/>
      <c r="M2" s="10"/>
      <c r="N2" s="10"/>
      <c r="O2" s="10"/>
      <c r="P2" s="10"/>
      <c r="Q2" s="10"/>
      <c r="R2" s="10"/>
      <c r="S2" s="10"/>
      <c r="T2" s="10"/>
      <c r="U2" s="10"/>
      <c r="V2" s="10"/>
    </row>
    <row r="3" spans="2:22" ht="12" thickTop="1"/>
    <row r="4" spans="2:22" ht="16.5" thickBot="1">
      <c r="B4" s="27"/>
      <c r="C4" s="27" t="s">
        <v>192</v>
      </c>
      <c r="D4" s="27" t="s">
        <v>230</v>
      </c>
      <c r="E4" s="27"/>
      <c r="F4" s="27"/>
      <c r="G4" s="27"/>
      <c r="H4" s="27"/>
      <c r="I4" s="28"/>
    </row>
    <row r="6" spans="2:22" ht="12" thickBot="1">
      <c r="E6" s="31" t="s">
        <v>194</v>
      </c>
      <c r="F6" s="31" t="s">
        <v>8</v>
      </c>
      <c r="G6" s="31"/>
      <c r="H6" s="31"/>
    </row>
    <row r="7" spans="2:22" ht="34.5" thickTop="1">
      <c r="D7" t="s">
        <v>231</v>
      </c>
      <c r="E7" s="73" t="s">
        <v>276</v>
      </c>
      <c r="F7" s="73" t="s">
        <v>277</v>
      </c>
    </row>
    <row r="8" spans="2:22" ht="67.5">
      <c r="D8" s="71" t="s">
        <v>232</v>
      </c>
      <c r="E8" s="73" t="s">
        <v>270</v>
      </c>
      <c r="F8" s="73" t="s">
        <v>278</v>
      </c>
    </row>
    <row r="10" spans="2:22" ht="16.5" thickBot="1">
      <c r="B10" s="27"/>
      <c r="C10" s="27" t="s">
        <v>59</v>
      </c>
      <c r="D10" s="27" t="s">
        <v>233</v>
      </c>
      <c r="E10" s="27"/>
      <c r="F10" s="27"/>
      <c r="I10" s="28"/>
    </row>
    <row r="12" spans="2:22">
      <c r="C12" s="58"/>
      <c r="D12" s="87" t="s">
        <v>198</v>
      </c>
      <c r="E12" s="87"/>
      <c r="F12" s="87"/>
      <c r="G12" s="59"/>
    </row>
    <row r="13" spans="2:22">
      <c r="C13" s="58"/>
      <c r="D13" s="47"/>
      <c r="E13" s="47"/>
      <c r="F13" s="47"/>
      <c r="G13" s="47"/>
    </row>
    <row r="14" spans="2:22" ht="23.45" customHeight="1">
      <c r="C14" s="58" t="s">
        <v>234</v>
      </c>
      <c r="D14" s="87" t="s">
        <v>235</v>
      </c>
      <c r="E14" s="87"/>
      <c r="F14" s="87"/>
      <c r="G14" s="60"/>
    </row>
    <row r="15" spans="2:22" ht="32.450000000000003" customHeight="1">
      <c r="C15" s="58" t="s">
        <v>236</v>
      </c>
      <c r="D15" s="87" t="s">
        <v>202</v>
      </c>
      <c r="E15" s="87"/>
      <c r="F15" s="87"/>
      <c r="G15" s="60"/>
    </row>
    <row r="16" spans="2:22" ht="50.45" customHeight="1">
      <c r="C16" s="58" t="s">
        <v>237</v>
      </c>
      <c r="D16" s="87" t="s">
        <v>238</v>
      </c>
      <c r="E16" s="87"/>
      <c r="F16" s="87"/>
      <c r="G16" s="60"/>
    </row>
    <row r="17" spans="2:10" ht="12" thickBot="1">
      <c r="C17" s="58" t="s">
        <v>222</v>
      </c>
      <c r="D17" s="31" t="s">
        <v>239</v>
      </c>
      <c r="E17" s="31" t="s">
        <v>207</v>
      </c>
      <c r="F17" s="31" t="s">
        <v>8</v>
      </c>
      <c r="G17" s="31"/>
      <c r="H17" s="31"/>
    </row>
    <row r="18" spans="2:10" ht="57" thickTop="1">
      <c r="C18" s="58"/>
      <c r="D18" s="73" t="s">
        <v>279</v>
      </c>
      <c r="E18" s="24"/>
      <c r="F18" s="24" t="s">
        <v>280</v>
      </c>
      <c r="G18" s="24"/>
      <c r="H18" s="24"/>
    </row>
    <row r="19" spans="2:10">
      <c r="C19" s="58"/>
      <c r="D19" s="58"/>
      <c r="E19" s="58"/>
      <c r="F19" s="58"/>
      <c r="G19" s="58"/>
      <c r="H19" s="58"/>
      <c r="I19" s="65"/>
      <c r="J19" s="58"/>
    </row>
    <row r="20" spans="2:10" ht="16.5" thickBot="1">
      <c r="B20" s="27"/>
      <c r="C20" s="27" t="s">
        <v>63</v>
      </c>
      <c r="D20" s="27" t="s">
        <v>240</v>
      </c>
      <c r="E20" s="27"/>
      <c r="F20" s="27"/>
      <c r="G20" s="27"/>
      <c r="H20" s="27"/>
    </row>
    <row r="22" spans="2:10" ht="90" customHeight="1">
      <c r="D22" s="102" t="s">
        <v>241</v>
      </c>
      <c r="E22" s="103"/>
      <c r="F22" s="103"/>
      <c r="G22" s="61"/>
    </row>
    <row r="24" spans="2:10" ht="120" customHeight="1">
      <c r="C24" s="58" t="s">
        <v>211</v>
      </c>
      <c r="D24" s="87" t="s">
        <v>242</v>
      </c>
      <c r="E24" s="87"/>
      <c r="F24" s="87"/>
      <c r="G24" s="60"/>
    </row>
    <row r="25" spans="2:10">
      <c r="C25" s="58" t="s">
        <v>214</v>
      </c>
      <c r="D25" s="87" t="s">
        <v>243</v>
      </c>
      <c r="E25" s="87"/>
      <c r="F25" s="87"/>
      <c r="G25" s="60"/>
    </row>
    <row r="26" spans="2:10" ht="51.95" customHeight="1">
      <c r="C26" s="58" t="s">
        <v>216</v>
      </c>
      <c r="D26" s="87" t="s">
        <v>244</v>
      </c>
      <c r="E26" s="87"/>
      <c r="F26" s="87"/>
      <c r="G26" s="60"/>
    </row>
    <row r="28" spans="2:10">
      <c r="C28" s="58" t="s">
        <v>222</v>
      </c>
      <c r="D28" t="s">
        <v>223</v>
      </c>
    </row>
    <row r="29" spans="2:10" ht="12" thickBot="1">
      <c r="D29" s="31" t="s">
        <v>245</v>
      </c>
      <c r="E29" s="31" t="s">
        <v>224</v>
      </c>
      <c r="F29" s="31" t="s">
        <v>225</v>
      </c>
      <c r="G29" s="31" t="s">
        <v>226</v>
      </c>
      <c r="H29" s="31" t="s">
        <v>227</v>
      </c>
      <c r="I29" s="66"/>
      <c r="J29" s="31"/>
    </row>
    <row r="30" spans="2:10" ht="23.25" thickTop="1">
      <c r="D30" s="24"/>
      <c r="E30" s="24">
        <v>1</v>
      </c>
      <c r="F30" s="24">
        <v>1</v>
      </c>
      <c r="G30" s="24" t="s">
        <v>281</v>
      </c>
      <c r="H30" s="45">
        <f>IF(E30="","",IF(F30/E30&gt;1,1,F30/E30))</f>
        <v>1</v>
      </c>
      <c r="I30" s="67"/>
      <c r="J30" s="45"/>
    </row>
    <row r="31" spans="2:10">
      <c r="D31" s="24"/>
      <c r="E31" s="24"/>
      <c r="F31" s="24"/>
      <c r="G31" s="24"/>
      <c r="H31" s="45" t="str">
        <f t="shared" ref="H31:H34" si="0">IF(E31="","",IF(F31/E31&gt;1,1,F31/E31))</f>
        <v/>
      </c>
      <c r="I31" s="67"/>
      <c r="J31" s="45"/>
    </row>
    <row r="32" spans="2:10">
      <c r="D32" s="24"/>
      <c r="E32" s="24"/>
      <c r="F32" s="24"/>
      <c r="G32" s="24"/>
      <c r="H32" s="45" t="str">
        <f t="shared" si="0"/>
        <v/>
      </c>
      <c r="I32" s="67"/>
      <c r="J32" s="45"/>
    </row>
    <row r="33" spans="4:10">
      <c r="D33" s="24"/>
      <c r="E33" s="24"/>
      <c r="F33" s="24"/>
      <c r="G33" s="24"/>
      <c r="H33" s="45" t="str">
        <f t="shared" si="0"/>
        <v/>
      </c>
      <c r="I33" s="67"/>
      <c r="J33" s="45"/>
    </row>
    <row r="34" spans="4:10">
      <c r="D34" s="24"/>
      <c r="E34" s="24"/>
      <c r="F34" s="24"/>
      <c r="G34" s="24"/>
      <c r="H34" s="45" t="str">
        <f t="shared" si="0"/>
        <v/>
      </c>
      <c r="I34" s="67"/>
      <c r="J34" s="45"/>
    </row>
    <row r="37" spans="4:10">
      <c r="D37" s="8" t="s">
        <v>228</v>
      </c>
      <c r="E37" s="45">
        <f>MIN(H30:H34)</f>
        <v>1</v>
      </c>
    </row>
    <row r="52" spans="3:3" ht="13.5">
      <c r="C52" s="63"/>
    </row>
    <row r="53" spans="3:3" ht="13.5">
      <c r="C53" s="63"/>
    </row>
    <row r="56" spans="3:3">
      <c r="C56" s="64"/>
    </row>
  </sheetData>
  <mergeCells count="8">
    <mergeCell ref="D25:F25"/>
    <mergeCell ref="D26:F26"/>
    <mergeCell ref="D12:F12"/>
    <mergeCell ref="D14:F14"/>
    <mergeCell ref="D15:F15"/>
    <mergeCell ref="D16:F16"/>
    <mergeCell ref="D22:F22"/>
    <mergeCell ref="D24:F24"/>
  </mergeCells>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5EBCF2-7F63-4BEC-B3D1-2D4494871622}">
  <sheetPr>
    <tabColor theme="3"/>
  </sheetPr>
  <dimension ref="B2:I18"/>
  <sheetViews>
    <sheetView workbookViewId="0">
      <selection activeCell="D11" sqref="D11:F11"/>
    </sheetView>
  </sheetViews>
  <sheetFormatPr defaultRowHeight="11.25"/>
  <cols>
    <col min="1" max="2" width="4.1640625" customWidth="1"/>
    <col min="3" max="3" width="11.1640625" customWidth="1"/>
    <col min="4" max="4" width="46.5" customWidth="1"/>
    <col min="5" max="5" width="45.1640625" customWidth="1"/>
    <col min="6" max="6" width="101.83203125" bestFit="1" customWidth="1"/>
    <col min="7" max="7" width="0.6640625" style="22" customWidth="1"/>
    <col min="8" max="8" width="1.6640625" customWidth="1"/>
    <col min="9" max="9" width="77.6640625" customWidth="1"/>
  </cols>
  <sheetData>
    <row r="2" spans="2:9" ht="21" thickBot="1">
      <c r="B2" s="10" t="s">
        <v>246</v>
      </c>
      <c r="C2" s="10"/>
      <c r="D2" s="10"/>
      <c r="E2" s="10"/>
      <c r="F2" s="10"/>
      <c r="H2" s="10"/>
      <c r="I2" s="10" t="s">
        <v>97</v>
      </c>
    </row>
    <row r="3" spans="2:9" ht="12" thickTop="1"/>
    <row r="5" spans="2:9" ht="16.5" thickBot="1">
      <c r="B5" s="27"/>
      <c r="C5" s="27" t="s">
        <v>59</v>
      </c>
      <c r="D5" s="27" t="s">
        <v>247</v>
      </c>
      <c r="E5" s="27"/>
      <c r="F5" s="27"/>
    </row>
    <row r="7" spans="2:9">
      <c r="D7" t="s">
        <v>248</v>
      </c>
    </row>
    <row r="8" spans="2:9">
      <c r="C8" s="58"/>
      <c r="D8" s="47"/>
      <c r="E8" s="47"/>
      <c r="F8" s="47"/>
    </row>
    <row r="9" spans="2:9" ht="23.45" customHeight="1">
      <c r="C9" s="58" t="s">
        <v>234</v>
      </c>
      <c r="D9" s="87" t="s">
        <v>249</v>
      </c>
      <c r="E9" s="87"/>
      <c r="F9" s="87"/>
    </row>
    <row r="10" spans="2:9" ht="32.450000000000003" customHeight="1">
      <c r="C10" s="58" t="s">
        <v>236</v>
      </c>
      <c r="D10" s="87" t="s">
        <v>250</v>
      </c>
      <c r="E10" s="87"/>
      <c r="F10" s="87"/>
    </row>
    <row r="11" spans="2:9" ht="142.5" customHeight="1">
      <c r="C11" s="58" t="s">
        <v>203</v>
      </c>
      <c r="D11" s="87" t="s">
        <v>251</v>
      </c>
      <c r="E11" s="87"/>
      <c r="F11" s="87"/>
      <c r="I11" s="68" t="s">
        <v>252</v>
      </c>
    </row>
    <row r="14" spans="2:9" ht="12" thickBot="1">
      <c r="C14" s="58" t="s">
        <v>222</v>
      </c>
      <c r="D14" s="31" t="s">
        <v>253</v>
      </c>
      <c r="E14" s="31" t="s">
        <v>254</v>
      </c>
      <c r="F14" s="31" t="s">
        <v>255</v>
      </c>
    </row>
    <row r="15" spans="2:9" ht="14.25" thickTop="1">
      <c r="C15" s="63"/>
      <c r="D15" s="24" t="s">
        <v>298</v>
      </c>
      <c r="E15" s="73">
        <v>0</v>
      </c>
      <c r="F15" s="73" t="s">
        <v>299</v>
      </c>
    </row>
    <row r="17" spans="4:6" ht="12" thickBot="1">
      <c r="D17" s="31" t="s">
        <v>286</v>
      </c>
      <c r="E17" s="31" t="s">
        <v>287</v>
      </c>
      <c r="F17" s="31" t="s">
        <v>288</v>
      </c>
    </row>
    <row r="18" spans="4:6" ht="34.5" thickTop="1">
      <c r="D18" s="73" t="s">
        <v>300</v>
      </c>
      <c r="E18" s="84" t="s">
        <v>289</v>
      </c>
      <c r="F18" s="73" t="s">
        <v>301</v>
      </c>
    </row>
  </sheetData>
  <mergeCells count="3">
    <mergeCell ref="D9:F9"/>
    <mergeCell ref="D10:F10"/>
    <mergeCell ref="D11:F11"/>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E36CEBB10FA8A54DBC6ED2A2707E04AC" ma:contentTypeVersion="3" ma:contentTypeDescription="Create a new document." ma:contentTypeScope="" ma:versionID="3912bcc683ed253b0917f5458dee41ff">
  <xsd:schema xmlns:xsd="http://www.w3.org/2001/XMLSchema" xmlns:xs="http://www.w3.org/2001/XMLSchema" xmlns:p="http://schemas.microsoft.com/office/2006/metadata/properties" xmlns:ns2="518e16b8-fb8a-4972-ae6d-68a0f9d08e9c" targetNamespace="http://schemas.microsoft.com/office/2006/metadata/properties" ma:root="true" ma:fieldsID="a06f253722652efd74e2fc3ecb0db8d8" ns2:_="">
    <xsd:import namespace="518e16b8-fb8a-4972-ae6d-68a0f9d08e9c"/>
    <xsd:element name="properties">
      <xsd:complexType>
        <xsd:sequence>
          <xsd:element name="documentManagement">
            <xsd:complexType>
              <xsd:all>
                <xsd:element ref="ns2:MediaServiceMetadata" minOccurs="0"/>
                <xsd:element ref="ns2:MediaServiceFastMetadata"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18e16b8-fb8a-4972-ae6d-68a0f9d08e9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9FA60884-AF70-4A10-8D1C-976C1D2A7735}">
  <ds:schemaRefs>
    <ds:schemaRef ds:uri="http://schemas.microsoft.com/sharepoint/v3/contenttype/forms"/>
  </ds:schemaRefs>
</ds:datastoreItem>
</file>

<file path=customXml/itemProps2.xml><?xml version="1.0" encoding="utf-8"?>
<ds:datastoreItem xmlns:ds="http://schemas.openxmlformats.org/officeDocument/2006/customXml" ds:itemID="{302B0630-4710-46E3-8E58-534A6DEB0DE3}"/>
</file>

<file path=customXml/itemProps3.xml><?xml version="1.0" encoding="utf-8"?>
<ds:datastoreItem xmlns:ds="http://schemas.openxmlformats.org/officeDocument/2006/customXml" ds:itemID="{46235C49-B2CF-415B-8D5A-4AFED496B6EA}">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4</vt:i4>
      </vt:variant>
    </vt:vector>
  </HeadingPairs>
  <TitlesOfParts>
    <vt:vector size="12" baseType="lpstr">
      <vt:lpstr>EOL invulling totaal</vt:lpstr>
      <vt:lpstr>SP0 punt einde afval her</vt:lpstr>
      <vt:lpstr>SP0 punt einde afval Rec</vt:lpstr>
      <vt:lpstr>SP 1 Verdeling EOL</vt:lpstr>
      <vt:lpstr>SP 2 EOL efficientie </vt:lpstr>
      <vt:lpstr>SP 3 hergebruik</vt:lpstr>
      <vt:lpstr>SP 4 recycling</vt:lpstr>
      <vt:lpstr>SP 5 AVI</vt:lpstr>
      <vt:lpstr>'SP 1 Verdeling EOL'!_ftn1</vt:lpstr>
      <vt:lpstr>'SP 1 Verdeling EOL'!_ftnref1</vt:lpstr>
      <vt:lpstr>'SP 3 hergebruik'!_Toc149053134</vt:lpstr>
      <vt:lpstr>'SP 4 recycling'!_Toc149053134</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Jansen, K.M. (Kamiel)</dc:creator>
  <cp:keywords/>
  <dc:description/>
  <cp:lastModifiedBy>Schipper, Branco (Heeswijk-Dinther)</cp:lastModifiedBy>
  <cp:revision/>
  <dcterms:created xsi:type="dcterms:W3CDTF">2020-04-30T14:03:40Z</dcterms:created>
  <dcterms:modified xsi:type="dcterms:W3CDTF">2025-11-11T10:43:59Z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0x010100E36CEBB10FA8A54DBC6ED2A2707E04AC</vt:lpwstr>
  </property>
  <property fmtid="{D5CDD505-2E9C-101B-9397-08002B2CF9AE}" pid="3" name="TNOC_DocumentClassification">
    <vt:lpwstr>5;#TNO Internal|1a23c89f-ef54-4907-86fd-8242403ff722</vt:lpwstr>
  </property>
  <property fmtid="{D5CDD505-2E9C-101B-9397-08002B2CF9AE}" pid="4" name="TNOC_DocumentType">
    <vt:lpwstr/>
  </property>
  <property fmtid="{D5CDD505-2E9C-101B-9397-08002B2CF9AE}" pid="5" name="TNOC_DocumentCategory">
    <vt:lpwstr/>
  </property>
  <property fmtid="{D5CDD505-2E9C-101B-9397-08002B2CF9AE}" pid="6" name="TNOC_ClusterType">
    <vt:lpwstr>3;#Team|c614ed86-6527-4042-aa9d-da80e2b69463</vt:lpwstr>
  </property>
  <property fmtid="{D5CDD505-2E9C-101B-9397-08002B2CF9AE}" pid="7" name="_dlc_DocIdItemGuid">
    <vt:lpwstr>b86c7a49-024d-431e-afc0-f9ffc855d28e</vt:lpwstr>
  </property>
  <property fmtid="{D5CDD505-2E9C-101B-9397-08002B2CF9AE}" pid="8" name="TNOC_DocumentSetType">
    <vt:lpwstr/>
  </property>
  <property fmtid="{D5CDD505-2E9C-101B-9397-08002B2CF9AE}" pid="9" name="MediaServiceImageTags">
    <vt:lpwstr/>
  </property>
</Properties>
</file>